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65" tabRatio="597" firstSheet="1" activeTab="2"/>
  </bookViews>
  <sheets>
    <sheet name="StartUp" sheetId="1" state="veryHidden" r:id="rId1"/>
    <sheet name="封面" sheetId="2" r:id="rId2"/>
    <sheet name="表一（2020年一般公共预算调整预算表）" sheetId="132" r:id="rId3"/>
    <sheet name="表二（2020年政府性基金调整预算表）" sheetId="136" r:id="rId4"/>
  </sheets>
  <calcPr calcId="144525"/>
</workbook>
</file>

<file path=xl/comments1.xml><?xml version="1.0" encoding="utf-8"?>
<comments xmlns="http://schemas.openxmlformats.org/spreadsheetml/2006/main">
  <authors>
    <author>X</author>
    <author>mmm</author>
    <author>Administrator</author>
    <author>User</author>
  </authors>
  <commentList>
    <comment ref="H9" authorId="0">
      <text>
        <r>
          <rPr>
            <sz val="9"/>
            <rFont val="宋体"/>
            <charset val="134"/>
          </rPr>
          <t>X:
包括粮食局4000万,民爆300万,石棉矿280万,</t>
        </r>
      </text>
    </comment>
    <comment ref="B28" authorId="1">
      <text>
        <r>
          <rPr>
            <sz val="9"/>
            <rFont val="宋体"/>
            <charset val="134"/>
          </rPr>
          <t xml:space="preserve">mmm:
中央所得税基数返还450万元，
</t>
        </r>
      </text>
    </comment>
    <comment ref="B30" authorId="1">
      <text>
        <r>
          <rPr>
            <sz val="9"/>
            <rFont val="宋体"/>
            <charset val="134"/>
          </rPr>
          <t>2019年上级提前下达均衡性转移支付7031万元(上级已发文含村级组织运转经费万元)，</t>
        </r>
      </text>
    </comment>
    <comment ref="B31" authorId="1">
      <text>
        <r>
          <rPr>
            <sz val="9"/>
            <rFont val="宋体"/>
            <charset val="134"/>
          </rPr>
          <t xml:space="preserve">mmm:
1、99年以来历次增资转移支付4896万；（99年增资684万、2001年两次增资1226万、2003年下半年增资432万、2006年工资改革转移支付2554万）
2、2018年两年一次人均300元基本工资调标2612万元，
3、年终一次性奖金219万元；
4、艰苦边远地区津贴1912万元（其中：第一次补助662万元；三次艰苦边远地区津贴提标555万元；艰苦边远地区津贴二次提标245万元，艰边津贴450万元）；
5、基层卫生绩效工资转移支付193万，
6、基层卫生院绩效工资补助43万,
7、药监局下划基数33.66万
8、交警队下划基数97万。
9、教育局102万+38万.
合计10146万元。
</t>
        </r>
      </text>
    </comment>
    <comment ref="B33" authorId="1">
      <text>
        <r>
          <rPr>
            <sz val="9"/>
            <rFont val="宋体"/>
            <charset val="134"/>
          </rPr>
          <t>04年182万，05年补助190万，共计372万元；
农业税遗留问题补助41万；
农业税基建占地减免2万。</t>
        </r>
      </text>
    </comment>
    <comment ref="B34" authorId="2">
      <text>
        <r>
          <rPr>
            <sz val="9"/>
            <rFont val="宋体"/>
            <charset val="134"/>
          </rPr>
          <t>Administrator:
提前下达2020年重点生态功能区补助4738万元,</t>
        </r>
      </text>
    </comment>
    <comment ref="B35" authorId="3">
      <text>
        <r>
          <rPr>
            <sz val="9"/>
            <rFont val="宋体"/>
            <charset val="134"/>
          </rPr>
          <t>User:
提前下达2020年基本财力保障奖补资金2337万元(用于支持深度贫困县脱贫攻坚,列入一般转支结算专款中），</t>
        </r>
      </text>
    </comment>
    <comment ref="D35" authorId="2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1、</t>
        </r>
        <r>
          <rPr>
            <sz val="11"/>
            <rFont val="宋体"/>
            <charset val="134"/>
          </rPr>
          <t xml:space="preserve">3月份下达1049万元，
2、6月份下达940万元。
3、特殊转移支付直达资金基本财力保障奖补5243万元。
共计7232万元。
</t>
        </r>
      </text>
    </comment>
    <comment ref="B36" authorId="1">
      <text>
        <r>
          <rPr>
            <sz val="9"/>
            <rFont val="宋体"/>
            <charset val="134"/>
          </rPr>
          <t>省对贫困县激励性体制补助4023万(未含此数)；
省新一轮体制增量预计万元；
省市返还资源税基数2766万；
省属企业分离办社会264万；
投调税减半征收24万；
退耕还林补助22万，
其他财力补助5万。
国有企业职教幼教退休教师待遇1万元,
调减固定数额补助-286万元。
扣减资源税基数-428万元。
合计2368万元。</t>
        </r>
      </text>
    </comment>
    <comment ref="B37" authorId="1">
      <text>
        <r>
          <rPr>
            <sz val="9"/>
            <rFont val="宋体"/>
            <charset val="134"/>
          </rPr>
          <t>省对贫困县激励性体制补助4023万(未含此数)；
省新一轮体制增量预计万元；
省市返还资源税基数2766万；
省属企业分离办社会264万；
投调税减半征收24万；
退耕还林补助22万，
其他财力补助5万。
国有企业职教幼教退休教师待遇1万元,
调减固定数额补助-286万元。
扣减资源税基数-428万元。
合计2368万元。</t>
        </r>
      </text>
    </comment>
    <comment ref="B38" authorId="2">
      <text>
        <r>
          <rPr>
            <sz val="9"/>
            <rFont val="宋体"/>
            <charset val="134"/>
          </rPr>
          <t>Administrator:
2017年返还数2728万元，</t>
        </r>
      </text>
    </comment>
    <comment ref="B41" authorId="2">
      <text>
        <r>
          <rPr>
            <sz val="9"/>
            <rFont val="宋体"/>
            <charset val="134"/>
          </rPr>
          <t>Administrator:
2018年下达数预计794万元，</t>
        </r>
      </text>
    </comment>
    <comment ref="B42" authorId="2">
      <text>
        <r>
          <rPr>
            <sz val="9"/>
            <rFont val="宋体"/>
            <charset val="134"/>
          </rPr>
          <t xml:space="preserve">Administrator:
由于我县今年财力异常紧张,因此只能争取上级财力补助弥补缺口28127万元列入其他一般转移支付补助.
</t>
        </r>
      </text>
    </comment>
    <comment ref="B43" authorId="2">
      <text>
        <r>
          <rPr>
            <sz val="9"/>
            <rFont val="宋体"/>
            <charset val="134"/>
          </rPr>
          <t>Administrator:
原其他国有土地出让收入136144万元,减从其他国有土地出让收入中列支的土地收储资金11163万元,再减从其他国有土地出让收入中列支的2018年土地整治成本支出10000万元后,剩余114981万元调入一般公共预算.</t>
        </r>
      </text>
    </comment>
    <comment ref="D43" authorId="2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第一次测算缺口调入71840万元，第二次测算缺口调入67714万元，</t>
        </r>
      </text>
    </comment>
  </commentList>
</comments>
</file>

<file path=xl/comments2.xml><?xml version="1.0" encoding="utf-8"?>
<comments xmlns="http://schemas.openxmlformats.org/spreadsheetml/2006/main">
  <authors>
    <author>X</author>
    <author>null,null,总收发</author>
    <author>Administrator</author>
  </authors>
  <commentList>
    <comment ref="H8" authorId="0">
      <text>
        <r>
          <rPr>
            <sz val="9"/>
            <rFont val="宋体"/>
            <charset val="134"/>
          </rPr>
          <t>X:
土地出让业务费300万,住建局公共设施维护公用经费71万,</t>
        </r>
      </text>
    </comment>
    <comment ref="H9" authorId="0">
      <text>
        <r>
          <rPr>
            <sz val="9"/>
            <rFont val="宋体"/>
            <charset val="134"/>
          </rPr>
          <t>X:
含上级专款599万元，</t>
        </r>
      </text>
    </comment>
    <comment ref="F10" authorId="1">
      <text>
        <r>
          <rPr>
            <sz val="9"/>
            <rFont val="宋体"/>
            <charset val="134"/>
          </rPr>
          <t>null,null,总收发:
列入2018年项目如下：
1、住建局烟墩山公园蓄水池等拆迁补偿款93.3674万元(县领导签批评审后拨付),
2、城区办关于消防站扩建征用陈泽房屋院落安置补偿费54.1636万元,
3、白石山镇市政路征地48.514亩征地补偿费用339.6万元(周县长签批)。
4、涞源镇经济开发区征地补偿款1076.63万【涞源镇关于解决区内土地征占遗留问题所需资金共需3885.2137万元，已拨付2808.5880万元，还需1076.6257万元】；
5、经济开发区电力设施迁移9.66万【梁县长批示，但未见文件】；
共计拆迁补偿款：1573.42万元。国有土地出让金基金预算征地拆迁补偿款9498万元,减安排的拆迁补偿款1573.42万元,余7924.58万元列国土局土地收储支出7924.58万元,再由土地收益基金列国土局土地收储费用913万元,共计列收储费用8837.58万元,国土局应列收储费用20000万元,减已列8837.58万元,剩余11163万元从其他国有土地出让收入中列支11163万元,再是从其他国有土地出让收入中列支2018年土地整治成本支出10000万元.</t>
        </r>
      </text>
    </comment>
    <comment ref="J10" authorId="2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此款含退还征管股从华中假日借款5500万元，</t>
        </r>
      </text>
    </comment>
    <comment ref="J12" authorId="2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此数含国土局办理扶贫迁建片区手组卷费用6100万元，原来数据为15920万元，</t>
        </r>
      </text>
    </comment>
    <comment ref="F17" authorId="1">
      <text>
        <r>
          <rPr>
            <sz val="9"/>
            <rFont val="宋体"/>
            <charset val="134"/>
          </rPr>
          <t>null,null,:
1、2017年1月17日拨民政局新建殡管所建设资金100万元（已编入项目库）,
2、残疾人生活及护理补贴610万元，</t>
        </r>
      </text>
    </comment>
    <comment ref="F23" authorId="2">
      <text>
        <r>
          <rPr>
            <sz val="9"/>
            <rFont val="宋体"/>
            <charset val="134"/>
          </rPr>
          <t>Administrator:
原其他国有土地出让收入136144万元,减从其他国有土地出让收入中列支的土地收储资金11163万元,再减从其他国有土地出让收入中列支的2018年土地整治成本支出10000万元后,剩余114981万元调入一般公共预算.</t>
        </r>
      </text>
    </comment>
    <comment ref="F25" authorId="2">
      <text>
        <r>
          <rPr>
            <sz val="9"/>
            <rFont val="宋体"/>
            <charset val="134"/>
          </rPr>
          <t>Administrator:
   1、2016年定向承销置换专项债券利息23.85万元(3年期,还本时间为2019年2月17日.年利息:专项债券本金227万*年利率2.96%=年利息6.72万元；5年期,还本时间为2021年2月17日.年利息:专项债券本金227万*年利率3.14%=年利息7.13万元；7年期,还本时间为2023年2月17日.年利息:专项债券本金301万*年利率3.32%=年利息10万元），
    2、定向承销置换专项债券利息151.94万元(3年期,还本时间为2019年8月16日.年利息:一般债券本金5545万*年利率2.74%=年利息151.94万元），
    3、2015年8月28日第二批定向承销发行置换专项债券利息26.96万元（3年期,利息按年支付,每年的8月28日付息,还本时间为2018年8月28日.其中:一般债本金916万*年利率3.37%=年利息30.87万元,专项债券本金800万*3.37%=年利息26.96万元列入基金偿还)</t>
        </r>
      </text>
    </comment>
  </commentList>
</comments>
</file>

<file path=xl/sharedStrings.xml><?xml version="1.0" encoding="utf-8"?>
<sst xmlns="http://schemas.openxmlformats.org/spreadsheetml/2006/main" count="153" uniqueCount="132">
  <si>
    <t xml:space="preserve">   　　　涞源县2020年全县调整预算表格</t>
  </si>
  <si>
    <t>涞源县财政局</t>
  </si>
  <si>
    <r>
      <rPr>
        <b/>
        <sz val="18"/>
        <rFont val="Times New Roman"/>
        <charset val="134"/>
      </rPr>
      <t xml:space="preserve">      </t>
    </r>
    <r>
      <rPr>
        <b/>
        <sz val="18"/>
        <rFont val="宋体"/>
        <charset val="134"/>
      </rPr>
      <t>二〇二〇年十一月二十六日</t>
    </r>
  </si>
  <si>
    <t>二〇二〇年调整财政一般预算收支简表（一）</t>
  </si>
  <si>
    <t xml:space="preserve">  2020年11月26日涞源县十六届人民代表大会第二十七次会议 </t>
  </si>
  <si>
    <t xml:space="preserve"> 单位：万元</t>
  </si>
  <si>
    <t>收        入</t>
  </si>
  <si>
    <t>支          出</t>
  </si>
  <si>
    <t>项    目</t>
  </si>
  <si>
    <t>预算数</t>
  </si>
  <si>
    <t>增减数</t>
  </si>
  <si>
    <t>调整预算数</t>
  </si>
  <si>
    <t>功能分类</t>
  </si>
  <si>
    <t>经济分类</t>
  </si>
  <si>
    <t>一、税务部门</t>
  </si>
  <si>
    <t>一、一般公共服务支出</t>
  </si>
  <si>
    <t>一、工资福利支出</t>
  </si>
  <si>
    <t xml:space="preserve">    其中：所得税</t>
  </si>
  <si>
    <t>二、国防支出</t>
  </si>
  <si>
    <t>二、商品和服务支出</t>
  </si>
  <si>
    <t>二、财政部门</t>
  </si>
  <si>
    <t>三、公共安全支出</t>
  </si>
  <si>
    <t>三、对个人和家庭的补助</t>
  </si>
  <si>
    <t xml:space="preserve">   其中： 行政性收费收入</t>
  </si>
  <si>
    <t>四、教育支出</t>
  </si>
  <si>
    <t>四、对企事业单位的补助</t>
  </si>
  <si>
    <t xml:space="preserve">          罚没收入</t>
  </si>
  <si>
    <t>五、科学技术支出</t>
  </si>
  <si>
    <t>五、赠与</t>
  </si>
  <si>
    <t xml:space="preserve">          国有资源有偿使用收入</t>
  </si>
  <si>
    <t>六、文化旅游体育与传媒支出</t>
  </si>
  <si>
    <t>六、债务利息支出</t>
  </si>
  <si>
    <t xml:space="preserve">          国有资本经营收入</t>
  </si>
  <si>
    <t>七、社会保障和就业支出</t>
  </si>
  <si>
    <t>七、债务还本支出</t>
  </si>
  <si>
    <t xml:space="preserve">          教育附加收入</t>
  </si>
  <si>
    <t>八、卫生健康支出</t>
  </si>
  <si>
    <t>八、基本建设支出</t>
  </si>
  <si>
    <t xml:space="preserve">          广告收入</t>
  </si>
  <si>
    <t>九、节能环保支出</t>
  </si>
  <si>
    <t>九、其他资本性支出</t>
  </si>
  <si>
    <t xml:space="preserve">          森林植被恢复费收入</t>
  </si>
  <si>
    <t>十、城乡社区支出</t>
  </si>
  <si>
    <t>十、贷款转贷及产权参股</t>
  </si>
  <si>
    <t xml:space="preserve">          农田水利建设资金收入</t>
  </si>
  <si>
    <t>十一、农林水支出</t>
  </si>
  <si>
    <t>十一、其他支出</t>
  </si>
  <si>
    <t xml:space="preserve">          教育资金收入</t>
  </si>
  <si>
    <t>十二、交通运输支出</t>
  </si>
  <si>
    <t xml:space="preserve">          政府住房基金收入</t>
  </si>
  <si>
    <t>十三、资源勘探信息等支出</t>
  </si>
  <si>
    <t xml:space="preserve">          残疾人就业保障金收入</t>
  </si>
  <si>
    <t>十四、商业服务业等支出</t>
  </si>
  <si>
    <t xml:space="preserve">          捐赠收入</t>
  </si>
  <si>
    <t>十五、自然资源海洋气象等支出</t>
  </si>
  <si>
    <t xml:space="preserve">          其他收入</t>
  </si>
  <si>
    <t>十六、住房保障支出</t>
  </si>
  <si>
    <t>总收入合计</t>
  </si>
  <si>
    <t>十七、粮油物资储备支出</t>
  </si>
  <si>
    <t xml:space="preserve"> 地方一般预算收入</t>
  </si>
  <si>
    <t>十八、灾害防治及应急管理支出</t>
  </si>
  <si>
    <t xml:space="preserve">         其中：税收收入</t>
  </si>
  <si>
    <t>十九、预备费</t>
  </si>
  <si>
    <t xml:space="preserve">               非税收入</t>
  </si>
  <si>
    <t>二十、债务还本付息支出</t>
  </si>
  <si>
    <t xml:space="preserve"> 转移性收入</t>
  </si>
  <si>
    <t>二十一、债务发行费用支出</t>
  </si>
  <si>
    <t xml:space="preserve">消费税和增值税税收返还 </t>
  </si>
  <si>
    <t>二十二、其他支出</t>
  </si>
  <si>
    <t>中央所得税基数返还</t>
  </si>
  <si>
    <t>成品油价格税费改革转移支付</t>
  </si>
  <si>
    <t>一般预算支出小计</t>
  </si>
  <si>
    <t>均衡性转移支付补助</t>
  </si>
  <si>
    <t>调整工资转移支付补助</t>
  </si>
  <si>
    <t>农村税费改革转移支付补助</t>
  </si>
  <si>
    <t>取消农业特产税降低农业税率转移支付补助</t>
  </si>
  <si>
    <t xml:space="preserve">  转移性支出</t>
  </si>
  <si>
    <t>生态功能区转移支付</t>
  </si>
  <si>
    <t xml:space="preserve">  债务还本支出</t>
  </si>
  <si>
    <t>基本财力保障奖补转移支付</t>
  </si>
  <si>
    <t>不同级政府间转移性支出</t>
  </si>
  <si>
    <t xml:space="preserve">   结算补助</t>
  </si>
  <si>
    <t xml:space="preserve">   均衡性转移支付直达资金</t>
  </si>
  <si>
    <t>营改增税收返还</t>
  </si>
  <si>
    <t xml:space="preserve"> 专项上解支出</t>
  </si>
  <si>
    <t xml:space="preserve">   2002四税基数返还</t>
  </si>
  <si>
    <t xml:space="preserve">   工商质监下划基数</t>
  </si>
  <si>
    <t>2018年省对下农业人员市民化奖励</t>
  </si>
  <si>
    <t>其他一般转移支付补助</t>
  </si>
  <si>
    <t xml:space="preserve"> 调入资金</t>
  </si>
  <si>
    <t xml:space="preserve"> 调入预算稳定调节基金</t>
  </si>
  <si>
    <t>收  入  合  计</t>
  </si>
  <si>
    <t>功能分类支出合计</t>
  </si>
  <si>
    <t>二〇二〇年调整政府性基金预算收支总表(二)</t>
  </si>
  <si>
    <t xml:space="preserve">      2020年11月26日涞源县十六届人民代表大会第二十七次会议    </t>
  </si>
  <si>
    <t xml:space="preserve">     　                                                </t>
  </si>
  <si>
    <t>单位:万元</t>
  </si>
  <si>
    <t>支         出</t>
  </si>
  <si>
    <t xml:space="preserve"> 一、社保基金收入</t>
  </si>
  <si>
    <t>一、社会保障和就业</t>
  </si>
  <si>
    <t>一、对个人和家庭的补助</t>
  </si>
  <si>
    <t xml:space="preserve"> 二、 政府性基金收入</t>
  </si>
  <si>
    <t>其中：社保基金支出</t>
  </si>
  <si>
    <t>其中: 国有土地使用权出让收入</t>
  </si>
  <si>
    <t>三、城乡社区事务</t>
  </si>
  <si>
    <t xml:space="preserve">      土地出让业务费</t>
  </si>
  <si>
    <t>其中：征地和拆迁补偿支出</t>
  </si>
  <si>
    <t>四、其他支出</t>
  </si>
  <si>
    <t xml:space="preserve">      铁路建设费</t>
  </si>
  <si>
    <t xml:space="preserve">     国有土地收益基金支出</t>
  </si>
  <si>
    <t>五、调出资金</t>
  </si>
  <si>
    <t xml:space="preserve">      农业土地开发</t>
  </si>
  <si>
    <t xml:space="preserve">     土地开发支出</t>
  </si>
  <si>
    <t xml:space="preserve">      国有土地收益基金</t>
  </si>
  <si>
    <t xml:space="preserve">     棚户区改造支出</t>
  </si>
  <si>
    <t xml:space="preserve">      其他国有土地出让收入</t>
  </si>
  <si>
    <t xml:space="preserve">     城市公共设施支出</t>
  </si>
  <si>
    <t xml:space="preserve">      福利彩票公益金</t>
  </si>
  <si>
    <t xml:space="preserve">     污水处理费安排支出</t>
  </si>
  <si>
    <t xml:space="preserve">      体育彩票公益金</t>
  </si>
  <si>
    <t>五、其他支出</t>
  </si>
  <si>
    <t xml:space="preserve">      城市基础设施配套费</t>
  </si>
  <si>
    <t>其中：福利彩票公益金</t>
  </si>
  <si>
    <t xml:space="preserve">      污水处理费</t>
  </si>
  <si>
    <t>六、调出资金</t>
  </si>
  <si>
    <t>其中：土地出让金净收益</t>
  </si>
  <si>
    <t xml:space="preserve">      土地出让业务支出</t>
  </si>
  <si>
    <t xml:space="preserve">      农业土地开发资金</t>
  </si>
  <si>
    <t xml:space="preserve">      其他国有土地出让金</t>
  </si>
  <si>
    <t xml:space="preserve">      铁路建设资金支出</t>
  </si>
  <si>
    <t>七、债务还本付息支出</t>
  </si>
  <si>
    <t>合    计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</si>
</sst>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"/>
    <numFmt numFmtId="177" formatCode="_(* #,##0_);_(* \(#,##0\);_(* &quot;-&quot;_);_(@_)"/>
    <numFmt numFmtId="178" formatCode="0.00_ "/>
  </numFmts>
  <fonts count="64">
    <font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4"/>
      <name val="宋体"/>
      <charset val="134"/>
    </font>
    <font>
      <sz val="10"/>
      <name val="仿宋"/>
      <charset val="134"/>
    </font>
    <font>
      <b/>
      <sz val="16"/>
      <name val="宋体"/>
      <charset val="134"/>
    </font>
    <font>
      <sz val="9"/>
      <color rgb="FF3021F5"/>
      <name val="宋体"/>
      <charset val="134"/>
    </font>
    <font>
      <sz val="10"/>
      <name val="宋体"/>
      <charset val="134"/>
      <scheme val="minor"/>
    </font>
    <font>
      <sz val="9"/>
      <color rgb="FFFF0000"/>
      <name val="宋体"/>
      <charset val="134"/>
    </font>
    <font>
      <sz val="14"/>
      <name val="Times New Roman"/>
      <charset val="134"/>
    </font>
    <font>
      <sz val="14"/>
      <name val="楷体_GB2312"/>
      <charset val="134"/>
    </font>
    <font>
      <b/>
      <sz val="36"/>
      <name val="宋体"/>
      <charset val="134"/>
    </font>
    <font>
      <b/>
      <sz val="24"/>
      <name val="宋体"/>
      <charset val="134"/>
    </font>
    <font>
      <b/>
      <sz val="18"/>
      <name val="Times New Roman"/>
      <charset val="134"/>
    </font>
    <font>
      <sz val="11"/>
      <color indexed="20"/>
      <name val="宋体"/>
      <charset val="134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62"/>
      <name val="宋体"/>
      <charset val="134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17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8"/>
      <name val="宋体"/>
      <charset val="134"/>
    </font>
    <font>
      <b/>
      <sz val="11"/>
      <color indexed="9"/>
      <name val="宋体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name val="宋体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indexed="52"/>
      <name val="宋体"/>
      <charset val="134"/>
    </font>
    <font>
      <sz val="10"/>
      <name val="MS Sans Serif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Helv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sz val="10"/>
      <color indexed="8"/>
      <name val="Arial"/>
      <charset val="134"/>
    </font>
    <font>
      <sz val="7"/>
      <name val="Small Fonts"/>
      <charset val="134"/>
    </font>
    <font>
      <b/>
      <sz val="10"/>
      <name val="Arial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2"/>
      <name val="Times New Roman"/>
      <charset val="134"/>
    </font>
  </fonts>
  <fills count="5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92">
    <xf numFmtId="0" fontId="0" fillId="0" borderId="0">
      <alignment vertical="center"/>
    </xf>
    <xf numFmtId="42" fontId="21" fillId="0" borderId="0" applyFont="0" applyFill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2" fillId="19" borderId="24" applyNumberFormat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22" fillId="10" borderId="19" applyNumberFormat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40" fillId="19" borderId="20" applyNumberFormat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1" fillId="9" borderId="18" applyNumberFormat="0" applyFont="0" applyAlignment="0" applyProtection="0">
      <alignment vertical="center"/>
    </xf>
    <xf numFmtId="0" fontId="0" fillId="0" borderId="0"/>
    <xf numFmtId="0" fontId="31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49" fillId="0" borderId="0"/>
    <xf numFmtId="0" fontId="26" fillId="0" borderId="0" applyNumberFormat="0" applyFill="0" applyBorder="0" applyAlignment="0" applyProtection="0">
      <alignment vertical="center"/>
    </xf>
    <xf numFmtId="0" fontId="0" fillId="0" borderId="0"/>
    <xf numFmtId="0" fontId="18" fillId="5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22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0" fillId="0" borderId="0"/>
    <xf numFmtId="0" fontId="42" fillId="0" borderId="2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45" fillId="12" borderId="28" applyNumberFormat="0" applyAlignment="0" applyProtection="0">
      <alignment vertical="center"/>
    </xf>
    <xf numFmtId="0" fontId="24" fillId="12" borderId="19" applyNumberFormat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8" fillId="26" borderId="27" applyNumberFormat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32" fillId="19" borderId="24" applyNumberFormat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32" fillId="19" borderId="24" applyNumberFormat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40" fillId="19" borderId="20" applyNumberFormat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0" fillId="19" borderId="20" applyNumberForma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36" borderId="0" applyNumberFormat="0" applyBorder="0" applyAlignment="0" applyProtection="0">
      <alignment vertical="center"/>
    </xf>
    <xf numFmtId="0" fontId="0" fillId="0" borderId="0"/>
    <xf numFmtId="0" fontId="33" fillId="36" borderId="0" applyNumberFormat="0" applyBorder="0" applyAlignment="0" applyProtection="0">
      <alignment vertical="center"/>
    </xf>
    <xf numFmtId="0" fontId="33" fillId="0" borderId="0">
      <alignment vertical="center"/>
    </xf>
    <xf numFmtId="0" fontId="0" fillId="0" borderId="0"/>
    <xf numFmtId="0" fontId="31" fillId="18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50" fillId="48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7" fillId="0" borderId="5">
      <alignment horizontal="distributed" vertical="center" wrapText="1"/>
    </xf>
    <xf numFmtId="0" fontId="33" fillId="43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0" fillId="0" borderId="0"/>
    <xf numFmtId="0" fontId="31" fillId="18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51" fillId="0" borderId="30" applyNumberFormat="0" applyFill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51" fillId="0" borderId="30" applyNumberFormat="0" applyFill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top"/>
    </xf>
    <xf numFmtId="37" fontId="53" fillId="0" borderId="0"/>
    <xf numFmtId="0" fontId="29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0" fontId="41" fillId="0" borderId="0"/>
    <xf numFmtId="0" fontId="54" fillId="0" borderId="0" applyNumberFormat="0" applyFill="0" applyBorder="0" applyAlignment="0" applyProtection="0"/>
    <xf numFmtId="0" fontId="18" fillId="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55" fillId="0" borderId="31" applyNumberFormat="0" applyFill="0" applyAlignment="0" applyProtection="0">
      <alignment vertical="center"/>
    </xf>
    <xf numFmtId="0" fontId="55" fillId="0" borderId="31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56" fillId="0" borderId="32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7" fillId="0" borderId="5">
      <alignment horizontal="distributed" vertical="center" wrapText="1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0" fillId="56" borderId="34" applyNumberFormat="0" applyFon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top"/>
      <protection locked="0"/>
    </xf>
    <xf numFmtId="0" fontId="18" fillId="5" borderId="0" applyNumberFormat="0" applyBorder="0" applyAlignment="0" applyProtection="0">
      <alignment vertical="center"/>
    </xf>
    <xf numFmtId="0" fontId="34" fillId="21" borderId="2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" fontId="41" fillId="0" borderId="0" applyFont="0" applyFill="0" applyBorder="0" applyAlignment="0" applyProtection="0"/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176" fontId="37" fillId="0" borderId="5">
      <alignment vertical="center"/>
      <protection locked="0"/>
    </xf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176" fontId="37" fillId="0" borderId="5">
      <alignment vertical="center"/>
      <protection locked="0"/>
    </xf>
    <xf numFmtId="0" fontId="34" fillId="21" borderId="2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5" fillId="13" borderId="20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3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1" fontId="37" fillId="0" borderId="5">
      <alignment vertical="center"/>
      <protection locked="0"/>
    </xf>
    <xf numFmtId="0" fontId="18" fillId="5" borderId="0" applyNumberFormat="0" applyBorder="0" applyAlignment="0" applyProtection="0">
      <alignment vertical="center"/>
    </xf>
    <xf numFmtId="1" fontId="37" fillId="0" borderId="5">
      <alignment vertical="center"/>
      <protection locked="0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0" fillId="0" borderId="0"/>
    <xf numFmtId="0" fontId="33" fillId="0" borderId="0">
      <alignment vertical="center"/>
    </xf>
    <xf numFmtId="0" fontId="33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33" fillId="0" borderId="0">
      <alignment vertical="center"/>
    </xf>
    <xf numFmtId="0" fontId="31" fillId="34" borderId="0" applyNumberFormat="0" applyBorder="0" applyAlignment="0" applyProtection="0">
      <alignment vertical="center"/>
    </xf>
    <xf numFmtId="0" fontId="33" fillId="0" borderId="0">
      <alignment vertical="center"/>
    </xf>
    <xf numFmtId="0" fontId="31" fillId="34" borderId="0" applyNumberFormat="0" applyBorder="0" applyAlignment="0" applyProtection="0">
      <alignment vertical="center"/>
    </xf>
    <xf numFmtId="0" fontId="0" fillId="0" borderId="0"/>
    <xf numFmtId="0" fontId="31" fillId="3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62" fillId="0" borderId="0" applyNumberFormat="0" applyFill="0" applyBorder="0" applyAlignment="0" applyProtection="0">
      <alignment vertical="top"/>
      <protection locked="0"/>
    </xf>
    <xf numFmtId="0" fontId="33" fillId="0" borderId="0">
      <alignment vertical="center"/>
    </xf>
    <xf numFmtId="0" fontId="29" fillId="17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33" fillId="0" borderId="0">
      <alignment vertical="center"/>
    </xf>
    <xf numFmtId="0" fontId="0" fillId="0" borderId="0" applyProtection="0"/>
    <xf numFmtId="0" fontId="0" fillId="56" borderId="34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1" fillId="0" borderId="0">
      <alignment vertical="center"/>
    </xf>
    <xf numFmtId="0" fontId="3" fillId="0" borderId="0">
      <protection locked="0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0" fillId="0" borderId="0" applyFont="0" applyFill="0" applyBorder="0" applyAlignment="0" applyProtection="0"/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34" fillId="21" borderId="25" applyNumberFormat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41" fillId="0" borderId="0"/>
    <xf numFmtId="177" fontId="0" fillId="0" borderId="0" applyFont="0" applyFill="0" applyBorder="0" applyAlignment="0" applyProtection="0"/>
    <xf numFmtId="0" fontId="0" fillId="0" borderId="0" applyFont="0" applyFill="0" applyBorder="0" applyAlignment="0" applyProtection="0"/>
    <xf numFmtId="0" fontId="31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25" fillId="13" borderId="20" applyNumberFormat="0" applyAlignment="0" applyProtection="0">
      <alignment vertical="center"/>
    </xf>
    <xf numFmtId="0" fontId="25" fillId="13" borderId="20" applyNumberFormat="0" applyAlignment="0" applyProtection="0">
      <alignment vertical="center"/>
    </xf>
    <xf numFmtId="0" fontId="63" fillId="0" borderId="0"/>
    <xf numFmtId="0" fontId="0" fillId="56" borderId="34" applyNumberFormat="0" applyFont="0" applyAlignment="0" applyProtection="0">
      <alignment vertical="center"/>
    </xf>
  </cellStyleXfs>
  <cellXfs count="91">
    <xf numFmtId="0" fontId="0" fillId="0" borderId="0" xfId="0">
      <alignment vertical="center"/>
    </xf>
    <xf numFmtId="0" fontId="0" fillId="0" borderId="0" xfId="0" applyFo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right"/>
      <protection locked="0"/>
    </xf>
    <xf numFmtId="0" fontId="0" fillId="0" borderId="0" xfId="0" applyFont="1" applyAlignment="1" applyProtection="1">
      <protection locked="0"/>
    </xf>
    <xf numFmtId="0" fontId="3" fillId="0" borderId="0" xfId="0" applyNumberFormat="1" applyFont="1" applyBorder="1" applyAlignment="1" applyProtection="1">
      <alignment horizontal="left" indent="1"/>
      <protection locked="0"/>
    </xf>
    <xf numFmtId="0" fontId="3" fillId="0" borderId="0" xfId="0" applyFont="1" applyBorder="1">
      <alignment vertical="center"/>
    </xf>
    <xf numFmtId="0" fontId="4" fillId="0" borderId="0" xfId="0" applyFont="1" applyBorder="1" applyAlignment="1" applyProtection="1">
      <alignment horizontal="center"/>
      <protection locked="0"/>
    </xf>
    <xf numFmtId="1" fontId="1" fillId="0" borderId="0" xfId="0" applyNumberFormat="1" applyFont="1" applyBorder="1" applyAlignment="1" applyProtection="1">
      <alignment horizontal="right"/>
    </xf>
    <xf numFmtId="1" fontId="1" fillId="0" borderId="0" xfId="0" applyNumberFormat="1" applyFont="1" applyBorder="1" applyAlignment="1" applyProtection="1"/>
    <xf numFmtId="0" fontId="5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2" fillId="2" borderId="5" xfId="0" applyFont="1" applyFill="1" applyBorder="1">
      <alignment vertical="center"/>
    </xf>
    <xf numFmtId="0" fontId="1" fillId="0" borderId="5" xfId="0" applyFont="1" applyBorder="1" applyAlignment="1">
      <alignment horizontal="right"/>
    </xf>
    <xf numFmtId="0" fontId="2" fillId="0" borderId="5" xfId="0" applyFont="1" applyBorder="1" applyProtection="1">
      <alignment vertical="center"/>
      <protection locked="0"/>
    </xf>
    <xf numFmtId="0" fontId="2" fillId="0" borderId="2" xfId="0" applyFont="1" applyBorder="1" applyAlignment="1" applyProtection="1">
      <protection locked="0"/>
    </xf>
    <xf numFmtId="0" fontId="2" fillId="0" borderId="5" xfId="0" applyFont="1" applyBorder="1" applyAlignment="1">
      <alignment horizontal="right"/>
    </xf>
    <xf numFmtId="0" fontId="2" fillId="0" borderId="5" xfId="0" applyFont="1" applyBorder="1" applyAlignment="1" applyProtection="1">
      <alignment horizontal="right"/>
      <protection locked="0"/>
    </xf>
    <xf numFmtId="0" fontId="1" fillId="0" borderId="5" xfId="0" applyFont="1" applyBorder="1" applyAlignment="1" applyProtection="1">
      <alignment horizontal="right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8" fillId="0" borderId="5" xfId="0" applyFont="1" applyBorder="1">
      <alignment vertical="center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protection locked="0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0" fontId="7" fillId="0" borderId="6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Font="1" applyAlignment="1" applyProtection="1">
      <alignment horizontal="right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Protection="1">
      <alignment vertical="center"/>
      <protection locked="0"/>
    </xf>
    <xf numFmtId="0" fontId="2" fillId="0" borderId="5" xfId="0" applyNumberFormat="1" applyFont="1" applyBorder="1" applyAlignment="1" applyProtection="1">
      <alignment horizontal="right"/>
      <protection locked="0"/>
    </xf>
    <xf numFmtId="0" fontId="2" fillId="0" borderId="5" xfId="0" applyFont="1" applyBorder="1" applyAlignment="1" applyProtection="1">
      <protection locked="0"/>
    </xf>
    <xf numFmtId="0" fontId="3" fillId="0" borderId="11" xfId="0" applyFont="1" applyBorder="1" applyProtection="1">
      <alignment vertical="center"/>
      <protection locked="0"/>
    </xf>
    <xf numFmtId="0" fontId="3" fillId="2" borderId="11" xfId="0" applyFont="1" applyFill="1" applyBorder="1">
      <alignment vertical="center"/>
    </xf>
    <xf numFmtId="0" fontId="2" fillId="0" borderId="5" xfId="0" applyFont="1" applyBorder="1" applyAlignment="1" applyProtection="1">
      <alignment vertical="center"/>
      <protection locked="0"/>
    </xf>
    <xf numFmtId="0" fontId="6" fillId="2" borderId="11" xfId="0" applyFont="1" applyFill="1" applyBorder="1" applyAlignment="1">
      <alignment horizontal="center"/>
    </xf>
    <xf numFmtId="0" fontId="2" fillId="0" borderId="5" xfId="0" applyNumberFormat="1" applyFont="1" applyBorder="1" applyAlignment="1" applyProtection="1">
      <alignment vertical="center"/>
      <protection locked="0"/>
    </xf>
    <xf numFmtId="0" fontId="6" fillId="0" borderId="11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right"/>
    </xf>
    <xf numFmtId="1" fontId="6" fillId="0" borderId="11" xfId="0" applyNumberFormat="1" applyFont="1" applyBorder="1" applyProtection="1">
      <alignment vertical="center"/>
      <protection locked="0"/>
    </xf>
    <xf numFmtId="1" fontId="1" fillId="0" borderId="5" xfId="0" applyNumberFormat="1" applyFont="1" applyBorder="1" applyAlignment="1" applyProtection="1">
      <alignment horizontal="right"/>
    </xf>
    <xf numFmtId="1" fontId="3" fillId="0" borderId="11" xfId="0" applyNumberFormat="1" applyFont="1" applyBorder="1" applyAlignment="1" applyProtection="1">
      <alignment horizontal="left" indent="1"/>
      <protection locked="0"/>
    </xf>
    <xf numFmtId="1" fontId="2" fillId="0" borderId="5" xfId="0" applyNumberFormat="1" applyFont="1" applyBorder="1" applyAlignment="1" applyProtection="1">
      <alignment horizontal="right"/>
      <protection locked="0"/>
    </xf>
    <xf numFmtId="0" fontId="3" fillId="0" borderId="11" xfId="0" applyNumberFormat="1" applyFont="1" applyBorder="1" applyAlignment="1" applyProtection="1">
      <alignment horizontal="left" indent="1"/>
      <protection locked="0"/>
    </xf>
    <xf numFmtId="0" fontId="3" fillId="0" borderId="5" xfId="0" applyFont="1" applyBorder="1">
      <alignment vertical="center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/>
    <xf numFmtId="0" fontId="10" fillId="3" borderId="5" xfId="0" applyNumberFormat="1" applyFont="1" applyFill="1" applyBorder="1" applyAlignment="1" applyProtection="1">
      <alignment horizontal="right"/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right"/>
    </xf>
    <xf numFmtId="1" fontId="2" fillId="0" borderId="5" xfId="0" applyNumberFormat="1" applyFont="1" applyBorder="1" applyProtection="1">
      <alignment vertical="center"/>
      <protection locked="0"/>
    </xf>
    <xf numFmtId="0" fontId="3" fillId="3" borderId="5" xfId="0" applyNumberFormat="1" applyFont="1" applyFill="1" applyBorder="1" applyAlignment="1" applyProtection="1">
      <alignment horizontal="right"/>
      <protection locked="0"/>
    </xf>
    <xf numFmtId="0" fontId="11" fillId="4" borderId="5" xfId="0" applyFont="1" applyFill="1" applyBorder="1" applyAlignment="1">
      <alignment vertical="center"/>
    </xf>
    <xf numFmtId="1" fontId="3" fillId="0" borderId="5" xfId="0" applyNumberFormat="1" applyFont="1" applyBorder="1" applyAlignment="1" applyProtection="1">
      <alignment horizontal="left" indent="1"/>
      <protection locked="0"/>
    </xf>
    <xf numFmtId="0" fontId="3" fillId="0" borderId="11" xfId="0" applyNumberFormat="1" applyFont="1" applyBorder="1" applyAlignment="1" applyProtection="1">
      <protection locked="0"/>
    </xf>
    <xf numFmtId="1" fontId="2" fillId="0" borderId="5" xfId="0" applyNumberFormat="1" applyFont="1" applyBorder="1" applyAlignment="1" applyProtection="1">
      <alignment horizontal="right"/>
    </xf>
    <xf numFmtId="0" fontId="12" fillId="3" borderId="5" xfId="0" applyNumberFormat="1" applyFont="1" applyFill="1" applyBorder="1" applyAlignment="1" applyProtection="1">
      <alignment horizontal="right"/>
      <protection locked="0"/>
    </xf>
    <xf numFmtId="0" fontId="10" fillId="3" borderId="5" xfId="0" applyNumberFormat="1" applyFont="1" applyFill="1" applyBorder="1">
      <alignment vertical="center"/>
    </xf>
    <xf numFmtId="0" fontId="3" fillId="3" borderId="5" xfId="0" applyNumberFormat="1" applyFont="1" applyFill="1" applyBorder="1">
      <alignment vertical="center"/>
    </xf>
    <xf numFmtId="0" fontId="6" fillId="0" borderId="11" xfId="0" applyNumberFormat="1" applyFont="1" applyBorder="1" applyAlignment="1" applyProtection="1">
      <protection locked="0"/>
    </xf>
    <xf numFmtId="0" fontId="1" fillId="0" borderId="5" xfId="0" applyFont="1" applyBorder="1">
      <alignment vertical="center"/>
    </xf>
    <xf numFmtId="0" fontId="6" fillId="0" borderId="12" xfId="0" applyFont="1" applyBorder="1" applyAlignment="1" applyProtection="1">
      <alignment horizontal="center"/>
      <protection locked="0"/>
    </xf>
    <xf numFmtId="1" fontId="1" fillId="0" borderId="13" xfId="0" applyNumberFormat="1" applyFont="1" applyBorder="1">
      <alignment vertical="center"/>
    </xf>
    <xf numFmtId="0" fontId="6" fillId="0" borderId="13" xfId="0" applyFont="1" applyBorder="1" applyAlignment="1" applyProtection="1">
      <alignment horizontal="center"/>
      <protection locked="0"/>
    </xf>
    <xf numFmtId="1" fontId="1" fillId="0" borderId="13" xfId="0" applyNumberFormat="1" applyFont="1" applyBorder="1" applyAlignment="1" applyProtection="1">
      <alignment horizontal="right"/>
    </xf>
    <xf numFmtId="0" fontId="7" fillId="0" borderId="14" xfId="0" applyFont="1" applyBorder="1" applyAlignment="1" applyProtection="1">
      <alignment horizontal="center"/>
      <protection locked="0"/>
    </xf>
    <xf numFmtId="0" fontId="1" fillId="0" borderId="15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Font="1" applyBorder="1" applyProtection="1">
      <alignment vertical="center"/>
      <protection locked="0"/>
    </xf>
    <xf numFmtId="0" fontId="0" fillId="0" borderId="16" xfId="0" applyFont="1" applyBorder="1" applyProtection="1">
      <alignment vertical="center"/>
      <protection locked="0"/>
    </xf>
    <xf numFmtId="0" fontId="2" fillId="0" borderId="16" xfId="0" applyFont="1" applyBorder="1" applyAlignment="1" applyProtection="1">
      <alignment horizontal="right"/>
    </xf>
    <xf numFmtId="1" fontId="1" fillId="0" borderId="17" xfId="0" applyNumberFormat="1" applyFont="1" applyBorder="1" applyAlignment="1" applyProtection="1">
      <alignment horizontal="right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</cellXfs>
  <cellStyles count="392">
    <cellStyle name="常规" xfId="0" builtinId="0"/>
    <cellStyle name="货币[0]" xfId="1" builtinId="7"/>
    <cellStyle name="20% - 强调文字颜色 1 2" xfId="2"/>
    <cellStyle name="20% - 强调文字颜色 3" xfId="3" builtinId="38"/>
    <cellStyle name="输出 3" xfId="4"/>
    <cellStyle name="货币" xfId="5" builtinId="4"/>
    <cellStyle name="60% - 着色 2" xfId="6"/>
    <cellStyle name="输入" xfId="7" builtinId="20"/>
    <cellStyle name="好_08晋州_表4" xfId="8"/>
    <cellStyle name="千位分隔[0]" xfId="9" builtinId="6"/>
    <cellStyle name="40% - 强调文字颜色 3" xfId="10" builtinId="39"/>
    <cellStyle name="计算 2" xfId="11"/>
    <cellStyle name="差" xfId="12" builtinId="27"/>
    <cellStyle name="千位分隔" xfId="13" builtinId="3"/>
    <cellStyle name="60% - 强调文字颜色 3" xfId="14" builtinId="40"/>
    <cellStyle name="好_06高新_石家庄市汇总表(正确）" xfId="15"/>
    <cellStyle name="超链接" xfId="16" builtinId="8"/>
    <cellStyle name="百分比" xfId="17" builtinId="5"/>
    <cellStyle name="好_23行唐_Sheet1 2" xfId="18"/>
    <cellStyle name="已访问的超链接" xfId="19" builtinId="9"/>
    <cellStyle name="注释" xfId="20" builtinId="10"/>
    <cellStyle name="常规 6" xfId="21"/>
    <cellStyle name="60% - 强调文字颜色 2 3" xfId="22"/>
    <cellStyle name="警告文本" xfId="23" builtinId="11"/>
    <cellStyle name="差_2015年预算表格（表间公式）_Sheet1 2" xfId="24"/>
    <cellStyle name="60% - 强调文字颜色 2" xfId="25" builtinId="36"/>
    <cellStyle name="标题 4" xfId="26" builtinId="19"/>
    <cellStyle name="差_23行唐_表4 2" xfId="27"/>
    <cellStyle name="_ET_STYLE_NoName_00_" xfId="28"/>
    <cellStyle name="标题" xfId="29" builtinId="15"/>
    <cellStyle name="常规 5 2" xfId="30"/>
    <cellStyle name="差_01长安_Sheet1" xfId="31"/>
    <cellStyle name="解释性文本" xfId="32" builtinId="53"/>
    <cellStyle name="标题 1" xfId="33" builtinId="16"/>
    <cellStyle name="标题 2" xfId="34" builtinId="17"/>
    <cellStyle name="好_02桥西_表五" xfId="35"/>
    <cellStyle name="差_01长安_Sheet1 2" xfId="36"/>
    <cellStyle name="60% - 强调文字颜色 1" xfId="37" builtinId="32"/>
    <cellStyle name="常规_表二2015年总表人大报告用" xfId="38"/>
    <cellStyle name="标题 3" xfId="39" builtinId="18"/>
    <cellStyle name="60% - 强调文字颜色 4" xfId="40" builtinId="44"/>
    <cellStyle name="输出" xfId="41" builtinId="21"/>
    <cellStyle name="计算" xfId="42" builtinId="22"/>
    <cellStyle name="40% - 强调文字颜色 4 2" xfId="43"/>
    <cellStyle name="检查单元格" xfId="44" builtinId="23"/>
    <cellStyle name="20% - 强调文字颜色 6" xfId="45" builtinId="50"/>
    <cellStyle name="强调文字颜色 2" xfId="46" builtinId="33"/>
    <cellStyle name="链接单元格" xfId="47" builtinId="24"/>
    <cellStyle name="汇总" xfId="48" builtinId="25"/>
    <cellStyle name="好" xfId="49" builtinId="26"/>
    <cellStyle name="着色 5" xfId="50"/>
    <cellStyle name="差_08晋州_表4 2" xfId="51"/>
    <cellStyle name="20% - 强调文字颜色 3 3" xfId="52"/>
    <cellStyle name="适中" xfId="53" builtinId="28"/>
    <cellStyle name="差_02桥西_表4" xfId="54"/>
    <cellStyle name="20% - 强调文字颜色 5" xfId="55" builtinId="46"/>
    <cellStyle name="强调文字颜色 1" xfId="56" builtinId="29"/>
    <cellStyle name="链接单元格 3" xfId="57"/>
    <cellStyle name="20% - 强调文字颜色 1" xfId="58" builtinId="30"/>
    <cellStyle name="好_22灵寿_表三" xfId="59"/>
    <cellStyle name="40% - 强调文字颜色 1" xfId="60" builtinId="31"/>
    <cellStyle name="输出 2" xfId="61"/>
    <cellStyle name="20% - 强调文字颜色 2" xfId="62" builtinId="34"/>
    <cellStyle name="差_01长安_表4" xfId="63"/>
    <cellStyle name="40% - 强调文字颜色 2" xfId="64" builtinId="35"/>
    <cellStyle name="好_辛集市（合格）" xfId="65"/>
    <cellStyle name="强调文字颜色 3" xfId="66" builtinId="37"/>
    <cellStyle name="强调文字颜色 4" xfId="67" builtinId="41"/>
    <cellStyle name="输出 4" xfId="68"/>
    <cellStyle name="20% - 强调文字颜色 4" xfId="69" builtinId="42"/>
    <cellStyle name="计算 3" xfId="70"/>
    <cellStyle name="20% - 着色 1" xfId="71"/>
    <cellStyle name="40% - 强调文字颜色 4" xfId="72" builtinId="43"/>
    <cellStyle name="强调文字颜色 5" xfId="73" builtinId="45"/>
    <cellStyle name="计算 4" xfId="74"/>
    <cellStyle name="20% - 着色 2" xfId="75"/>
    <cellStyle name="40% - 强调文字颜色 5" xfId="76" builtinId="47"/>
    <cellStyle name="差_06高新_Sheet1 2" xfId="77"/>
    <cellStyle name="60% - 强调文字颜色 5" xfId="78" builtinId="48"/>
    <cellStyle name="强调文字颜色 6" xfId="79" builtinId="49"/>
    <cellStyle name="适中 2" xfId="80"/>
    <cellStyle name="20% - 着色 3" xfId="81"/>
    <cellStyle name="40% - 强调文字颜色 6" xfId="82" builtinId="51"/>
    <cellStyle name="60% - 强调文字颜色 6" xfId="83" builtinId="52"/>
    <cellStyle name="20% - 强调文字颜色 5 3" xfId="84"/>
    <cellStyle name="20% - 强调文字颜色 2 3" xfId="85"/>
    <cellStyle name="20% - 强调文字颜色 1 4" xfId="86"/>
    <cellStyle name="好_01长安_表九" xfId="87"/>
    <cellStyle name="20% - 强调文字颜色 1 3" xfId="88"/>
    <cellStyle name="20% - 强调文字颜色 2 2" xfId="89"/>
    <cellStyle name="20% - 强调文字颜色 2 4" xfId="90"/>
    <cellStyle name="着色 4" xfId="91"/>
    <cellStyle name="20% - 强调文字颜色 3 2" xfId="92"/>
    <cellStyle name="着色 6" xfId="93"/>
    <cellStyle name="60% - 强调文字颜色 1 2" xfId="94"/>
    <cellStyle name="20% - 强调文字颜色 3 4" xfId="95"/>
    <cellStyle name="好_国税" xfId="96"/>
    <cellStyle name="常规 3" xfId="97"/>
    <cellStyle name="20% - 强调文字颜色 4 2" xfId="98"/>
    <cellStyle name="常规 4" xfId="99"/>
    <cellStyle name="20% - 强调文字颜色 4 3" xfId="100"/>
    <cellStyle name="常规 5" xfId="101"/>
    <cellStyle name="常规 4_05矿区" xfId="102"/>
    <cellStyle name="60% - 强调文字颜色 2 2" xfId="103"/>
    <cellStyle name="20% - 强调文字颜色 4 4" xfId="104"/>
    <cellStyle name="差_02桥西_表4 2" xfId="105"/>
    <cellStyle name="20% - 强调文字颜色 5 2" xfId="106"/>
    <cellStyle name="60% - 强调文字颜色 3 2" xfId="107"/>
    <cellStyle name="20% - 强调文字颜色 5 4" xfId="108"/>
    <cellStyle name="20% - 强调文字颜色 6 2" xfId="109"/>
    <cellStyle name="好_2015年预算表格（表间公式）_Sheet1 2" xfId="110"/>
    <cellStyle name="20% - 强调文字颜色 6 3" xfId="111"/>
    <cellStyle name="60% - 强调文字颜色 4 2" xfId="112"/>
    <cellStyle name="20% - 强调文字颜色 6 4" xfId="113"/>
    <cellStyle name="适中 3" xfId="114"/>
    <cellStyle name="20% - 着色 4" xfId="115"/>
    <cellStyle name="着色 1" xfId="116"/>
    <cellStyle name="适中 4" xfId="117"/>
    <cellStyle name="20% - 着色 5" xfId="118"/>
    <cellStyle name="着色 2" xfId="119"/>
    <cellStyle name="20% - 着色 6" xfId="120"/>
    <cellStyle name="40% - 强调文字颜色 1 2" xfId="121"/>
    <cellStyle name="40% - 强调文字颜色 1 3" xfId="122"/>
    <cellStyle name="40% - 强调文字颜色 1 4" xfId="123"/>
    <cellStyle name="差_01长安_表4 2" xfId="124"/>
    <cellStyle name="40% - 强调文字颜色 2 2" xfId="125"/>
    <cellStyle name="40% - 强调文字颜色 2 3" xfId="126"/>
    <cellStyle name="差_02桥西_石家庄市汇总表(正确）" xfId="127"/>
    <cellStyle name="40% - 强调文字颜色 2 4" xfId="128"/>
    <cellStyle name="40% - 强调文字颜色 3 2" xfId="129"/>
    <cellStyle name="40% - 强调文字颜色 3 3" xfId="130"/>
    <cellStyle name="40% - 强调文字颜色 3 4" xfId="131"/>
    <cellStyle name="40% - 强调文字颜色 4 3" xfId="132"/>
    <cellStyle name="40% - 强调文字颜色 4 4" xfId="133"/>
    <cellStyle name="40% - 强调文字颜色 5 2" xfId="134"/>
    <cellStyle name="40% - 强调文字颜色 5 3" xfId="135"/>
    <cellStyle name="好_衡水市（合格）" xfId="136"/>
    <cellStyle name="40% - 强调文字颜色 5 4" xfId="137"/>
    <cellStyle name="40% - 强调文字颜色 6 2" xfId="138"/>
    <cellStyle name="40% - 强调文字颜色 6 3" xfId="139"/>
    <cellStyle name="40% - 强调文字颜色 6 4" xfId="140"/>
    <cellStyle name="40% - 着色 1" xfId="141"/>
    <cellStyle name="好_01长安_Sheet1" xfId="142"/>
    <cellStyle name="40% - 着色 2" xfId="143"/>
    <cellStyle name="40% - 着色 3" xfId="144"/>
    <cellStyle name="40% - 着色 4" xfId="145"/>
    <cellStyle name="表标题 2" xfId="146"/>
    <cellStyle name="40% - 着色 5" xfId="147"/>
    <cellStyle name="40% - 着色 6" xfId="148"/>
    <cellStyle name="好_06高新_表4" xfId="149"/>
    <cellStyle name="60% - 强调文字颜色 1 3" xfId="150"/>
    <cellStyle name="60% - 强调文字颜色 1 4" xfId="151"/>
    <cellStyle name="常规 7" xfId="152"/>
    <cellStyle name="60% - 强调文字颜色 2 4" xfId="153"/>
    <cellStyle name="60% - 强调文字颜色 3 3" xfId="154"/>
    <cellStyle name="好_Sheet1 2" xfId="155"/>
    <cellStyle name="60% - 强调文字颜色 3 4" xfId="156"/>
    <cellStyle name="好_02桥西_表七" xfId="157"/>
    <cellStyle name="差_02桥西_Sheet1" xfId="158"/>
    <cellStyle name="60% - 强调文字颜色 4 3" xfId="159"/>
    <cellStyle name="60% - 强调文字颜色 4 4" xfId="160"/>
    <cellStyle name="差_01长安_石家庄市汇总表(正确）" xfId="161"/>
    <cellStyle name="60% - 强调文字颜色 5 2" xfId="162"/>
    <cellStyle name="60% - 强调文字颜色 5 3" xfId="163"/>
    <cellStyle name="好_23行唐_Sheet1" xfId="164"/>
    <cellStyle name="60% - 强调文字颜色 5 4" xfId="165"/>
    <cellStyle name="好_02桥西_表4" xfId="166"/>
    <cellStyle name="60% - 强调文字颜色 6 2" xfId="167"/>
    <cellStyle name="60% - 强调文字颜色 6 3" xfId="168"/>
    <cellStyle name="好_22灵寿_表五" xfId="169"/>
    <cellStyle name="60% - 强调文字颜色 6 4" xfId="170"/>
    <cellStyle name="60% - 着色 1" xfId="171"/>
    <cellStyle name="60% - 着色 3" xfId="172"/>
    <cellStyle name="标题 1 2" xfId="173"/>
    <cellStyle name="60% - 着色 4" xfId="174"/>
    <cellStyle name="标题 1 3" xfId="175"/>
    <cellStyle name="60% - 着色 5" xfId="176"/>
    <cellStyle name="差_06高新_Sheet1" xfId="177"/>
    <cellStyle name="60% - 着色 6" xfId="178"/>
    <cellStyle name="差_06高新_石家庄市汇总表(正确）" xfId="179"/>
    <cellStyle name="ColLevel_0" xfId="180"/>
    <cellStyle name="no dec" xfId="181"/>
    <cellStyle name="好_01长安_表八" xfId="182"/>
    <cellStyle name="百分比 3" xfId="183"/>
    <cellStyle name="Normal_APR" xfId="184"/>
    <cellStyle name="RowLevel_0" xfId="185"/>
    <cellStyle name="差 4" xfId="186"/>
    <cellStyle name="百分比 2" xfId="187"/>
    <cellStyle name="百分比 2 2" xfId="188"/>
    <cellStyle name="百分比 2 3" xfId="189"/>
    <cellStyle name="差_22灵寿_表八" xfId="190"/>
    <cellStyle name="标题 2 2" xfId="191"/>
    <cellStyle name="标题 2 3" xfId="192"/>
    <cellStyle name="标题 3 2" xfId="193"/>
    <cellStyle name="标题 3 3" xfId="194"/>
    <cellStyle name="差_23行唐_表4" xfId="195"/>
    <cellStyle name="标题 4 2" xfId="196"/>
    <cellStyle name="标题 4 3" xfId="197"/>
    <cellStyle name="标题 5" xfId="198"/>
    <cellStyle name="差_辛集市（合格）" xfId="199"/>
    <cellStyle name="标题 6" xfId="200"/>
    <cellStyle name="差_表4 2" xfId="201"/>
    <cellStyle name="表标题" xfId="202"/>
    <cellStyle name="差 2" xfId="203"/>
    <cellStyle name="差 3" xfId="204"/>
    <cellStyle name="差_01长安" xfId="205"/>
    <cellStyle name="好_22灵寿_表十" xfId="206"/>
    <cellStyle name="差_01长安_表八" xfId="207"/>
    <cellStyle name="差_01长安_表九" xfId="208"/>
    <cellStyle name="差_01长安_表七" xfId="209"/>
    <cellStyle name="差_01长安_表三" xfId="210"/>
    <cellStyle name="差_01长安_表十" xfId="211"/>
    <cellStyle name="强调文字颜色 5 3" xfId="212"/>
    <cellStyle name="差_01长安_表五" xfId="213"/>
    <cellStyle name="差_01长安_附表" xfId="214"/>
    <cellStyle name="差_02桥西" xfId="215"/>
    <cellStyle name="差_02桥西_Sheet1 2" xfId="216"/>
    <cellStyle name="差_02桥西_表八" xfId="217"/>
    <cellStyle name="差_02桥西_表九" xfId="218"/>
    <cellStyle name="注释 3" xfId="219"/>
    <cellStyle name="差_02桥西_表七" xfId="220"/>
    <cellStyle name="好_2015年预算表格（表间公式）" xfId="221"/>
    <cellStyle name="超级链接" xfId="222"/>
    <cellStyle name="差_02桥西_表三" xfId="223"/>
    <cellStyle name="检查单元格 2" xfId="224"/>
    <cellStyle name="差_02桥西_表十" xfId="225"/>
    <cellStyle name="差_02桥西_表五" xfId="226"/>
    <cellStyle name="差_02桥西_附表" xfId="227"/>
    <cellStyle name="差_06高新" xfId="228"/>
    <cellStyle name="好_02桥西_表三" xfId="229"/>
    <cellStyle name="常规 3 3" xfId="230"/>
    <cellStyle name="差_06高新_表4" xfId="231"/>
    <cellStyle name="差_06高新_表4 2" xfId="232"/>
    <cellStyle name="差_06高新_表八" xfId="233"/>
    <cellStyle name="差_06高新_表九" xfId="234"/>
    <cellStyle name="差_06高新_表七" xfId="235"/>
    <cellStyle name="千分位_97-917" xfId="236"/>
    <cellStyle name="差_23行唐_Sheet1" xfId="237"/>
    <cellStyle name="差_2015年预算表格（表间公式）_表4" xfId="238"/>
    <cellStyle name="差_06高新_表三" xfId="239"/>
    <cellStyle name="差_06高新_表十" xfId="240"/>
    <cellStyle name="差_06高新_表五" xfId="241"/>
    <cellStyle name="差_06高新_附表" xfId="242"/>
    <cellStyle name="好_2015年预算表格（表间公式）_表4" xfId="243"/>
    <cellStyle name="常规 2 4" xfId="244"/>
    <cellStyle name="差_08晋州" xfId="245"/>
    <cellStyle name="小数" xfId="246"/>
    <cellStyle name="常规 2 4_Sheet1" xfId="247"/>
    <cellStyle name="差_08晋州_Sheet1" xfId="248"/>
    <cellStyle name="小数 2" xfId="249"/>
    <cellStyle name="检查单元格 4" xfId="250"/>
    <cellStyle name="差_08晋州_Sheet1 2" xfId="251"/>
    <cellStyle name="差_08晋州_表4" xfId="252"/>
    <cellStyle name="差_2015年预算表格（表间公式）" xfId="253"/>
    <cellStyle name="差_2015年预算表格（表间公式）_Sheet1" xfId="254"/>
    <cellStyle name="差_23行唐_Sheet1 2" xfId="255"/>
    <cellStyle name="差_2015年预算表格（表间公式）_表4 2" xfId="256"/>
    <cellStyle name="差_22灵寿" xfId="257"/>
    <cellStyle name="差_22灵寿_表九" xfId="258"/>
    <cellStyle name="输入 3" xfId="259"/>
    <cellStyle name="差_22灵寿_表七" xfId="260"/>
    <cellStyle name="差_22灵寿_表三" xfId="261"/>
    <cellStyle name="常规 14" xfId="262"/>
    <cellStyle name="差_22灵寿_表十" xfId="263"/>
    <cellStyle name="差_22灵寿_表五" xfId="264"/>
    <cellStyle name="强调文字颜色 1 2" xfId="265"/>
    <cellStyle name="差_22灵寿_附表" xfId="266"/>
    <cellStyle name="好_22灵寿_表七" xfId="267"/>
    <cellStyle name="差_23行唐" xfId="268"/>
    <cellStyle name="数字" xfId="269"/>
    <cellStyle name="差_Sheet1" xfId="270"/>
    <cellStyle name="数字 2" xfId="271"/>
    <cellStyle name="差_Sheet1 2" xfId="272"/>
    <cellStyle name="差_表4" xfId="273"/>
    <cellStyle name="差_各市合成" xfId="274"/>
    <cellStyle name="差_国税" xfId="275"/>
    <cellStyle name="差_衡水市（合格）" xfId="276"/>
    <cellStyle name="差_石家庄（合格）" xfId="277"/>
    <cellStyle name="好_01长安_表三" xfId="278"/>
    <cellStyle name="常规 10" xfId="279"/>
    <cellStyle name="常规 12" xfId="280"/>
    <cellStyle name="常规 19" xfId="281"/>
    <cellStyle name="好_08晋州_表4 2" xfId="282"/>
    <cellStyle name="常规 2" xfId="283"/>
    <cellStyle name="常规 2 2" xfId="284"/>
    <cellStyle name="好_02桥西_表十" xfId="285"/>
    <cellStyle name="常规 2 2 2" xfId="286"/>
    <cellStyle name="常规 2 2 2 2" xfId="287"/>
    <cellStyle name="常规 2 2_Sheet1" xfId="288"/>
    <cellStyle name="常规 2 3" xfId="289"/>
    <cellStyle name="好_2015年预算表格（表间公式）_表4 2" xfId="290"/>
    <cellStyle name="常规 2 4 2" xfId="291"/>
    <cellStyle name="强调文字颜色 4 2" xfId="292"/>
    <cellStyle name="常规 2 5" xfId="293"/>
    <cellStyle name="强调文字颜色 4 3" xfId="294"/>
    <cellStyle name="常规 2 6" xfId="295"/>
    <cellStyle name="强调文字颜色 4 4" xfId="296"/>
    <cellStyle name="常规 2 7" xfId="297"/>
    <cellStyle name="常规 2_Sheet1" xfId="298"/>
    <cellStyle name="后继超级链接" xfId="299"/>
    <cellStyle name="常规 22" xfId="300"/>
    <cellStyle name="好_06高新_附表" xfId="301"/>
    <cellStyle name="常规 23" xfId="302"/>
    <cellStyle name="常规 3 2" xfId="303"/>
    <cellStyle name="常规 3 4" xfId="304"/>
    <cellStyle name="常规 3_Sheet1" xfId="305"/>
    <cellStyle name="常规 33" xfId="306"/>
    <cellStyle name="常规 4 2" xfId="307"/>
    <cellStyle name="常规 4 3" xfId="308"/>
    <cellStyle name="常规 4 4" xfId="309"/>
    <cellStyle name="常规 5_廊坊市（合格）" xfId="310"/>
    <cellStyle name="注释 2" xfId="311"/>
    <cellStyle name="常规 6 2" xfId="312"/>
    <cellStyle name="常规 8" xfId="313"/>
    <cellStyle name="常规 9" xfId="314"/>
    <cellStyle name="常规_收回存量资金安排支出" xfId="315"/>
    <cellStyle name="好_06高新_Sheet1" xfId="316"/>
    <cellStyle name="好 2" xfId="317"/>
    <cellStyle name="千位[0]_1" xfId="318"/>
    <cellStyle name="好_06高新_表七" xfId="319"/>
    <cellStyle name="好 3" xfId="320"/>
    <cellStyle name="好 4" xfId="321"/>
    <cellStyle name="好_01长安" xfId="322"/>
    <cellStyle name="好_01长安_Sheet1 2" xfId="323"/>
    <cellStyle name="好_01长安_表4" xfId="324"/>
    <cellStyle name="好_01长安_表4 2" xfId="325"/>
    <cellStyle name="好_01长安_表七" xfId="326"/>
    <cellStyle name="好_01长安_表十" xfId="327"/>
    <cellStyle name="好_08晋州_Sheet1 2" xfId="328"/>
    <cellStyle name="好_01长安_表五" xfId="329"/>
    <cellStyle name="好_01长安_附表" xfId="330"/>
    <cellStyle name="好_01长安_石家庄市汇总表(正确）" xfId="331"/>
    <cellStyle name="好_02桥西" xfId="332"/>
    <cellStyle name="好_02桥西_Sheet1" xfId="333"/>
    <cellStyle name="好_02桥西_Sheet1 2" xfId="334"/>
    <cellStyle name="好_02桥西_表4 2" xfId="335"/>
    <cellStyle name="好_02桥西_表八" xfId="336"/>
    <cellStyle name="好_02桥西_表九" xfId="337"/>
    <cellStyle name="着色 3" xfId="338"/>
    <cellStyle name="好_02桥西_附表" xfId="339"/>
    <cellStyle name="好_02桥西_石家庄市汇总表(正确）" xfId="340"/>
    <cellStyle name="好_06高新" xfId="341"/>
    <cellStyle name="好_06高新_Sheet1 2" xfId="342"/>
    <cellStyle name="好_06高新_表4 2" xfId="343"/>
    <cellStyle name="好_06高新_表八" xfId="344"/>
    <cellStyle name="好_06高新_表九" xfId="345"/>
    <cellStyle name="好_06高新_表三" xfId="346"/>
    <cellStyle name="好_06高新_表十" xfId="347"/>
    <cellStyle name="好_06高新_表五" xfId="348"/>
    <cellStyle name="解释性文本 2" xfId="349"/>
    <cellStyle name="好_08晋州" xfId="350"/>
    <cellStyle name="好_08晋州_Sheet1" xfId="351"/>
    <cellStyle name="好_2015年预算表格（表间公式）_Sheet1" xfId="352"/>
    <cellStyle name="好_22灵寿" xfId="353"/>
    <cellStyle name="好_22灵寿_表八" xfId="354"/>
    <cellStyle name="好_22灵寿_表九" xfId="355"/>
    <cellStyle name="好_22灵寿_附表" xfId="356"/>
    <cellStyle name="好_23行唐" xfId="357"/>
    <cellStyle name="好_23行唐_表4" xfId="358"/>
    <cellStyle name="好_23行唐_表4 2" xfId="359"/>
    <cellStyle name="好_Sheet1" xfId="360"/>
    <cellStyle name="好_表4" xfId="361"/>
    <cellStyle name="好_表4 2" xfId="362"/>
    <cellStyle name="好_各市合成" xfId="363"/>
    <cellStyle name="好_石家庄（合格）" xfId="364"/>
    <cellStyle name="汇总 2" xfId="365"/>
    <cellStyle name="汇总 3" xfId="366"/>
    <cellStyle name="检查单元格 3" xfId="367"/>
    <cellStyle name="解释性文本 3" xfId="368"/>
    <cellStyle name="警告文本 2" xfId="369"/>
    <cellStyle name="警告文本 3" xfId="370"/>
    <cellStyle name="链接单元格 2" xfId="371"/>
    <cellStyle name="普通_97-917" xfId="372"/>
    <cellStyle name="千分位[0]_laroux" xfId="373"/>
    <cellStyle name="千位_1" xfId="374"/>
    <cellStyle name="强调文字颜色 1 3" xfId="375"/>
    <cellStyle name="强调文字颜色 1 4" xfId="376"/>
    <cellStyle name="强调文字颜色 2 2" xfId="377"/>
    <cellStyle name="强调文字颜色 2 3" xfId="378"/>
    <cellStyle name="强调文字颜色 2 4" xfId="379"/>
    <cellStyle name="强调文字颜色 3 2" xfId="380"/>
    <cellStyle name="强调文字颜色 3 3" xfId="381"/>
    <cellStyle name="强调文字颜色 3 4" xfId="382"/>
    <cellStyle name="强调文字颜色 5 2" xfId="383"/>
    <cellStyle name="强调文字颜色 5 4" xfId="384"/>
    <cellStyle name="强调文字颜色 6 2" xfId="385"/>
    <cellStyle name="强调文字颜色 6 3" xfId="386"/>
    <cellStyle name="强调文字颜色 6 4" xfId="387"/>
    <cellStyle name="输入 2" xfId="388"/>
    <cellStyle name="输入 4" xfId="389"/>
    <cellStyle name="样式 1" xfId="390"/>
    <cellStyle name="注释 4" xfId="391"/>
  </cellStyles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6600CC"/>
      <color rgb="00008000"/>
      <color rgb="00800000"/>
      <color rgb="00D2E6C3"/>
      <color rgb="00660033"/>
      <color rgb="006600FF"/>
      <color rgb="009D08C8"/>
      <color rgb="00800080"/>
      <color rgb="003021F5"/>
      <color rgb="00D422F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GridLines="0" showRowColHeaders="0" showZeros="0" showOutlineSymbols="0" topLeftCell="B1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20"/>
  <sheetViews>
    <sheetView topLeftCell="B1" workbookViewId="0">
      <selection activeCell="E11" sqref="E11"/>
    </sheetView>
  </sheetViews>
  <sheetFormatPr defaultColWidth="9" defaultRowHeight="14.25" outlineLevelCol="2"/>
  <cols>
    <col min="1" max="1" width="70.75" customWidth="1"/>
    <col min="2" max="2" width="111.875" customWidth="1"/>
  </cols>
  <sheetData>
    <row r="1" ht="18.75" spans="2:2">
      <c r="B1" s="84"/>
    </row>
    <row r="2" ht="18.75" spans="2:2">
      <c r="B2" s="85"/>
    </row>
    <row r="7" ht="46.5" spans="2:2">
      <c r="B7" s="86" t="s">
        <v>0</v>
      </c>
    </row>
    <row r="8" ht="34.5" customHeight="1" spans="2:3">
      <c r="B8" s="87"/>
      <c r="C8" s="87"/>
    </row>
    <row r="9" ht="38.25" customHeight="1" spans="2:2">
      <c r="B9" s="88"/>
    </row>
    <row r="10" ht="24.75" customHeight="1"/>
    <row r="11" ht="24.75" customHeight="1"/>
    <row r="12" ht="24.75" customHeight="1"/>
    <row r="13" ht="24.75" customHeight="1"/>
    <row r="14" ht="24.75" customHeight="1"/>
    <row r="15" ht="44.25" customHeight="1"/>
    <row r="16" ht="44.25" customHeight="1"/>
    <row r="17" ht="44.25" customHeight="1"/>
    <row r="18" ht="44.25" customHeight="1"/>
    <row r="19" ht="31.5" spans="2:2">
      <c r="B19" s="89" t="s">
        <v>1</v>
      </c>
    </row>
    <row r="20" ht="48" customHeight="1" spans="2:2">
      <c r="B20" s="90" t="s">
        <v>2</v>
      </c>
    </row>
  </sheetData>
  <mergeCells count="1">
    <mergeCell ref="B8:C8"/>
  </mergeCells>
  <pageMargins left="0.159027777777778" right="0.159027777777778" top="0.979166666666667" bottom="0.788888888888889" header="0.509027777777778" footer="0.509027777777778"/>
  <pageSetup paperSize="8" orientation="landscape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3021F5"/>
  </sheetPr>
  <dimension ref="A1:J47"/>
  <sheetViews>
    <sheetView tabSelected="1" workbookViewId="0">
      <pane xSplit="1" ySplit="5" topLeftCell="B6" activePane="bottomRight" state="frozen"/>
      <selection/>
      <selection pane="topRight"/>
      <selection pane="bottomLeft"/>
      <selection pane="bottomRight" activeCell="N12" sqref="N12"/>
    </sheetView>
  </sheetViews>
  <sheetFormatPr defaultColWidth="9" defaultRowHeight="14.25"/>
  <cols>
    <col min="1" max="1" width="21.5" style="1" customWidth="1"/>
    <col min="2" max="2" width="8.75" style="4" customWidth="1"/>
    <col min="3" max="3" width="8.25" style="4" customWidth="1"/>
    <col min="4" max="4" width="7.125" style="4" customWidth="1"/>
    <col min="5" max="5" width="19.625" style="1" customWidth="1"/>
    <col min="6" max="6" width="8.625" style="4" customWidth="1"/>
    <col min="7" max="7" width="12.75" style="1" hidden="1" customWidth="1"/>
    <col min="8" max="8" width="12.75" style="5" hidden="1" customWidth="1"/>
    <col min="9" max="9" width="7.75" style="1" customWidth="1"/>
    <col min="10" max="10" width="7.125" style="1" customWidth="1"/>
    <col min="11" max="16384" width="9" style="1"/>
  </cols>
  <sheetData>
    <row r="1" s="1" customFormat="1" ht="25.5" customHeight="1" spans="1:10">
      <c r="A1" s="11" t="s">
        <v>3</v>
      </c>
      <c r="B1" s="11"/>
      <c r="C1" s="11"/>
      <c r="D1" s="11"/>
      <c r="E1" s="11"/>
      <c r="F1" s="11"/>
      <c r="G1" s="11"/>
      <c r="H1" s="11"/>
      <c r="I1" s="11"/>
      <c r="J1" s="11"/>
    </row>
    <row r="2" s="1" customFormat="1" ht="18" customHeight="1" spans="1:10">
      <c r="A2" s="35" t="s">
        <v>4</v>
      </c>
      <c r="B2" s="35"/>
      <c r="C2" s="35"/>
      <c r="D2" s="35"/>
      <c r="E2" s="35"/>
      <c r="F2" s="35"/>
      <c r="G2" s="35"/>
      <c r="H2" s="35"/>
      <c r="I2" s="35"/>
      <c r="J2" s="35"/>
    </row>
    <row r="3" s="1" customFormat="1" ht="15.75" customHeight="1" spans="1:10">
      <c r="A3" s="36"/>
      <c r="B3" s="36"/>
      <c r="C3" s="36"/>
      <c r="D3" s="36"/>
      <c r="E3" s="37" t="s">
        <v>5</v>
      </c>
      <c r="F3" s="37"/>
      <c r="G3" s="37"/>
      <c r="H3" s="37"/>
      <c r="I3" s="37"/>
      <c r="J3" s="37"/>
    </row>
    <row r="4" s="1" customFormat="1" ht="18" customHeight="1" spans="1:10">
      <c r="A4" s="38" t="s">
        <v>6</v>
      </c>
      <c r="B4" s="39"/>
      <c r="C4" s="39"/>
      <c r="D4" s="39"/>
      <c r="E4" s="40" t="s">
        <v>7</v>
      </c>
      <c r="F4" s="39"/>
      <c r="G4" s="39"/>
      <c r="H4" s="39"/>
      <c r="I4" s="39"/>
      <c r="J4" s="78"/>
    </row>
    <row r="5" s="2" customFormat="1" ht="27" customHeight="1" spans="1:10">
      <c r="A5" s="41" t="s">
        <v>8</v>
      </c>
      <c r="B5" s="17" t="s">
        <v>9</v>
      </c>
      <c r="C5" s="18" t="s">
        <v>10</v>
      </c>
      <c r="D5" s="18" t="s">
        <v>11</v>
      </c>
      <c r="E5" s="17" t="s">
        <v>12</v>
      </c>
      <c r="F5" s="17" t="s">
        <v>9</v>
      </c>
      <c r="G5" s="17" t="s">
        <v>13</v>
      </c>
      <c r="H5" s="17" t="s">
        <v>9</v>
      </c>
      <c r="I5" s="18" t="s">
        <v>10</v>
      </c>
      <c r="J5" s="79" t="s">
        <v>11</v>
      </c>
    </row>
    <row r="6" s="1" customFormat="1" ht="16.5" customHeight="1" spans="1:10">
      <c r="A6" s="42" t="s">
        <v>14</v>
      </c>
      <c r="B6" s="26">
        <v>65662</v>
      </c>
      <c r="C6" s="26">
        <f>D6-B6</f>
        <v>0</v>
      </c>
      <c r="D6" s="26">
        <v>65662</v>
      </c>
      <c r="E6" s="23" t="s">
        <v>15</v>
      </c>
      <c r="F6" s="43">
        <v>22448</v>
      </c>
      <c r="G6" s="23" t="s">
        <v>16</v>
      </c>
      <c r="H6" s="44"/>
      <c r="I6" s="80">
        <f>J6-F6</f>
        <v>-2421</v>
      </c>
      <c r="J6" s="81">
        <v>20027</v>
      </c>
    </row>
    <row r="7" s="1" customFormat="1" ht="16.5" customHeight="1" spans="1:10">
      <c r="A7" s="45" t="s">
        <v>17</v>
      </c>
      <c r="B7" s="26">
        <v>19624</v>
      </c>
      <c r="C7" s="26">
        <f t="shared" ref="C7:C44" si="0">D7-B7</f>
        <v>0</v>
      </c>
      <c r="D7" s="26">
        <v>19624</v>
      </c>
      <c r="E7" s="23" t="s">
        <v>18</v>
      </c>
      <c r="F7" s="26"/>
      <c r="G7" s="23" t="s">
        <v>19</v>
      </c>
      <c r="H7" s="44"/>
      <c r="I7" s="80">
        <f t="shared" ref="I7:I44" si="1">J7-F7</f>
        <v>0</v>
      </c>
      <c r="J7" s="81"/>
    </row>
    <row r="8" s="1" customFormat="1" ht="16.5" customHeight="1" spans="1:10">
      <c r="A8" s="42" t="s">
        <v>20</v>
      </c>
      <c r="B8" s="26">
        <f>SUM(B9:B21)</f>
        <v>42430</v>
      </c>
      <c r="C8" s="26">
        <f>SUM(C9:C21)</f>
        <v>8290</v>
      </c>
      <c r="D8" s="26">
        <f>SUM(D9:D21)</f>
        <v>50720</v>
      </c>
      <c r="E8" s="23" t="s">
        <v>21</v>
      </c>
      <c r="F8" s="26">
        <v>9725</v>
      </c>
      <c r="G8" s="23" t="s">
        <v>22</v>
      </c>
      <c r="H8" s="44"/>
      <c r="I8" s="80">
        <f t="shared" si="1"/>
        <v>-503</v>
      </c>
      <c r="J8" s="81">
        <v>9222</v>
      </c>
    </row>
    <row r="9" s="1" customFormat="1" ht="16.5" customHeight="1" spans="1:10">
      <c r="A9" s="46" t="s">
        <v>23</v>
      </c>
      <c r="B9" s="25">
        <v>2348</v>
      </c>
      <c r="C9" s="26">
        <f t="shared" si="0"/>
        <v>0</v>
      </c>
      <c r="D9" s="25">
        <v>2348</v>
      </c>
      <c r="E9" s="23" t="s">
        <v>24</v>
      </c>
      <c r="F9" s="26">
        <v>46455</v>
      </c>
      <c r="G9" s="47" t="s">
        <v>25</v>
      </c>
      <c r="H9" s="44"/>
      <c r="I9" s="80">
        <f t="shared" si="1"/>
        <v>-8692</v>
      </c>
      <c r="J9" s="81">
        <v>37763</v>
      </c>
    </row>
    <row r="10" s="1" customFormat="1" ht="16.5" customHeight="1" spans="1:10">
      <c r="A10" s="46" t="s">
        <v>26</v>
      </c>
      <c r="B10" s="25">
        <v>3620</v>
      </c>
      <c r="C10" s="26">
        <f t="shared" si="0"/>
        <v>0</v>
      </c>
      <c r="D10" s="25">
        <v>3620</v>
      </c>
      <c r="E10" s="23" t="s">
        <v>27</v>
      </c>
      <c r="F10" s="26">
        <v>73</v>
      </c>
      <c r="G10" s="23" t="s">
        <v>28</v>
      </c>
      <c r="H10" s="44"/>
      <c r="I10" s="80">
        <f t="shared" si="1"/>
        <v>0</v>
      </c>
      <c r="J10" s="81">
        <v>73</v>
      </c>
    </row>
    <row r="11" s="1" customFormat="1" ht="16.5" customHeight="1" spans="1:10">
      <c r="A11" s="46" t="s">
        <v>29</v>
      </c>
      <c r="B11" s="25">
        <v>32470</v>
      </c>
      <c r="C11" s="26">
        <f t="shared" si="0"/>
        <v>8290</v>
      </c>
      <c r="D11" s="25">
        <v>40760</v>
      </c>
      <c r="E11" s="23" t="s">
        <v>30</v>
      </c>
      <c r="F11" s="26">
        <v>2315</v>
      </c>
      <c r="G11" s="23" t="s">
        <v>31</v>
      </c>
      <c r="H11" s="26"/>
      <c r="I11" s="80">
        <f t="shared" si="1"/>
        <v>-406</v>
      </c>
      <c r="J11" s="81">
        <v>1909</v>
      </c>
    </row>
    <row r="12" s="1" customFormat="1" ht="16.5" customHeight="1" spans="1:10">
      <c r="A12" s="46" t="s">
        <v>32</v>
      </c>
      <c r="B12" s="25"/>
      <c r="C12" s="26">
        <f t="shared" si="0"/>
        <v>0</v>
      </c>
      <c r="D12" s="25"/>
      <c r="E12" s="23" t="s">
        <v>33</v>
      </c>
      <c r="F12" s="26">
        <v>30020</v>
      </c>
      <c r="G12" s="23" t="s">
        <v>34</v>
      </c>
      <c r="H12" s="26"/>
      <c r="I12" s="80">
        <f t="shared" si="1"/>
        <v>926</v>
      </c>
      <c r="J12" s="81">
        <v>30946</v>
      </c>
    </row>
    <row r="13" s="1" customFormat="1" ht="16.5" customHeight="1" spans="1:10">
      <c r="A13" s="46" t="s">
        <v>35</v>
      </c>
      <c r="B13" s="25">
        <v>800</v>
      </c>
      <c r="C13" s="26">
        <f t="shared" si="0"/>
        <v>0</v>
      </c>
      <c r="D13" s="25">
        <v>800</v>
      </c>
      <c r="E13" s="23" t="s">
        <v>36</v>
      </c>
      <c r="F13" s="26">
        <v>11032</v>
      </c>
      <c r="G13" s="23" t="s">
        <v>37</v>
      </c>
      <c r="H13" s="44"/>
      <c r="I13" s="80">
        <f t="shared" si="1"/>
        <v>-2047</v>
      </c>
      <c r="J13" s="81">
        <v>8985</v>
      </c>
    </row>
    <row r="14" s="1" customFormat="1" ht="16.5" customHeight="1" spans="1:10">
      <c r="A14" s="46" t="s">
        <v>38</v>
      </c>
      <c r="B14" s="25">
        <v>2</v>
      </c>
      <c r="C14" s="26">
        <f t="shared" si="0"/>
        <v>0</v>
      </c>
      <c r="D14" s="25">
        <v>2</v>
      </c>
      <c r="E14" s="23" t="s">
        <v>39</v>
      </c>
      <c r="F14" s="26">
        <v>18174</v>
      </c>
      <c r="G14" s="23" t="s">
        <v>40</v>
      </c>
      <c r="H14" s="44"/>
      <c r="I14" s="80">
        <f t="shared" si="1"/>
        <v>-1694</v>
      </c>
      <c r="J14" s="81">
        <v>16480</v>
      </c>
    </row>
    <row r="15" s="1" customFormat="1" ht="16.5" customHeight="1" spans="1:10">
      <c r="A15" s="46" t="s">
        <v>41</v>
      </c>
      <c r="B15" s="25">
        <v>400</v>
      </c>
      <c r="C15" s="26">
        <f t="shared" si="0"/>
        <v>0</v>
      </c>
      <c r="D15" s="25">
        <v>400</v>
      </c>
      <c r="E15" s="23" t="s">
        <v>42</v>
      </c>
      <c r="F15" s="26">
        <v>16615</v>
      </c>
      <c r="G15" s="23" t="s">
        <v>43</v>
      </c>
      <c r="H15" s="44"/>
      <c r="I15" s="80">
        <f t="shared" si="1"/>
        <v>-7383</v>
      </c>
      <c r="J15" s="81">
        <v>9232</v>
      </c>
    </row>
    <row r="16" s="1" customFormat="1" ht="16.5" customHeight="1" spans="1:10">
      <c r="A16" s="46" t="s">
        <v>44</v>
      </c>
      <c r="B16" s="25"/>
      <c r="C16" s="26">
        <f t="shared" si="0"/>
        <v>0</v>
      </c>
      <c r="D16" s="25"/>
      <c r="E16" s="23" t="s">
        <v>45</v>
      </c>
      <c r="F16" s="26">
        <v>26047</v>
      </c>
      <c r="G16" s="23" t="s">
        <v>46</v>
      </c>
      <c r="H16" s="44"/>
      <c r="I16" s="80">
        <f t="shared" si="1"/>
        <v>-1372</v>
      </c>
      <c r="J16" s="81">
        <v>24675</v>
      </c>
    </row>
    <row r="17" s="1" customFormat="1" ht="16.5" customHeight="1" spans="1:10">
      <c r="A17" s="46" t="s">
        <v>47</v>
      </c>
      <c r="B17" s="25"/>
      <c r="C17" s="26">
        <f t="shared" si="0"/>
        <v>0</v>
      </c>
      <c r="D17" s="25"/>
      <c r="E17" s="23" t="s">
        <v>48</v>
      </c>
      <c r="F17" s="26">
        <v>6859</v>
      </c>
      <c r="G17" s="23"/>
      <c r="H17" s="44"/>
      <c r="I17" s="80">
        <f t="shared" si="1"/>
        <v>-532</v>
      </c>
      <c r="J17" s="81">
        <v>6327</v>
      </c>
    </row>
    <row r="18" s="1" customFormat="1" ht="16.5" customHeight="1" spans="1:10">
      <c r="A18" s="46" t="s">
        <v>49</v>
      </c>
      <c r="B18" s="25">
        <v>2570</v>
      </c>
      <c r="C18" s="26">
        <f t="shared" si="0"/>
        <v>0</v>
      </c>
      <c r="D18" s="25">
        <v>2570</v>
      </c>
      <c r="E18" s="23" t="s">
        <v>50</v>
      </c>
      <c r="F18" s="26">
        <v>4581</v>
      </c>
      <c r="G18" s="23"/>
      <c r="H18" s="44"/>
      <c r="I18" s="80">
        <f t="shared" si="1"/>
        <v>-1764</v>
      </c>
      <c r="J18" s="81">
        <v>2817</v>
      </c>
    </row>
    <row r="19" s="1" customFormat="1" ht="16.5" customHeight="1" spans="1:10">
      <c r="A19" s="46" t="s">
        <v>51</v>
      </c>
      <c r="B19" s="25">
        <v>120</v>
      </c>
      <c r="C19" s="26">
        <f t="shared" si="0"/>
        <v>0</v>
      </c>
      <c r="D19" s="25">
        <v>120</v>
      </c>
      <c r="E19" s="23" t="s">
        <v>52</v>
      </c>
      <c r="F19" s="26">
        <v>196</v>
      </c>
      <c r="G19" s="23"/>
      <c r="H19" s="44"/>
      <c r="I19" s="80">
        <f t="shared" si="1"/>
        <v>16</v>
      </c>
      <c r="J19" s="81">
        <v>212</v>
      </c>
    </row>
    <row r="20" s="1" customFormat="1" ht="16.5" customHeight="1" spans="1:10">
      <c r="A20" s="46" t="s">
        <v>53</v>
      </c>
      <c r="B20" s="25">
        <v>100</v>
      </c>
      <c r="C20" s="26">
        <f t="shared" si="0"/>
        <v>0</v>
      </c>
      <c r="D20" s="25">
        <v>100</v>
      </c>
      <c r="E20" s="23" t="s">
        <v>54</v>
      </c>
      <c r="F20" s="26">
        <v>6539</v>
      </c>
      <c r="G20" s="23"/>
      <c r="H20" s="44"/>
      <c r="I20" s="80">
        <f t="shared" si="1"/>
        <v>-2408</v>
      </c>
      <c r="J20" s="81">
        <v>4131</v>
      </c>
    </row>
    <row r="21" s="1" customFormat="1" ht="16.5" customHeight="1" spans="1:10">
      <c r="A21" s="46" t="s">
        <v>55</v>
      </c>
      <c r="B21" s="25"/>
      <c r="C21" s="26">
        <f t="shared" si="0"/>
        <v>0</v>
      </c>
      <c r="D21" s="25"/>
      <c r="E21" s="23" t="s">
        <v>56</v>
      </c>
      <c r="F21" s="26">
        <v>10960</v>
      </c>
      <c r="G21" s="23"/>
      <c r="H21" s="44"/>
      <c r="I21" s="80">
        <f t="shared" si="1"/>
        <v>-402</v>
      </c>
      <c r="J21" s="81">
        <v>10558</v>
      </c>
    </row>
    <row r="22" s="1" customFormat="1" ht="16.5" customHeight="1" spans="1:10">
      <c r="A22" s="48" t="s">
        <v>57</v>
      </c>
      <c r="B22" s="22">
        <f>B6+B8</f>
        <v>108092</v>
      </c>
      <c r="C22" s="22">
        <f>C6+C8</f>
        <v>8290</v>
      </c>
      <c r="D22" s="22">
        <f>D6+D8</f>
        <v>116382</v>
      </c>
      <c r="E22" s="49" t="s">
        <v>58</v>
      </c>
      <c r="F22" s="26">
        <v>401</v>
      </c>
      <c r="G22" s="23"/>
      <c r="H22" s="44"/>
      <c r="I22" s="80">
        <f t="shared" si="1"/>
        <v>9</v>
      </c>
      <c r="J22" s="81">
        <v>410</v>
      </c>
    </row>
    <row r="23" s="1" customFormat="1" ht="16.5" customHeight="1" spans="1:10">
      <c r="A23" s="50" t="s">
        <v>59</v>
      </c>
      <c r="B23" s="51">
        <f>SUM(B24:B25)</f>
        <v>71125</v>
      </c>
      <c r="C23" s="51">
        <f>SUM(C24:C25)</f>
        <v>8290</v>
      </c>
      <c r="D23" s="51">
        <f>SUM(D24:D25)</f>
        <v>79415</v>
      </c>
      <c r="E23" s="49" t="s">
        <v>60</v>
      </c>
      <c r="F23" s="26">
        <v>6612</v>
      </c>
      <c r="G23" s="23"/>
      <c r="H23" s="44"/>
      <c r="I23" s="80">
        <f t="shared" si="1"/>
        <v>-384</v>
      </c>
      <c r="J23" s="81">
        <v>6228</v>
      </c>
    </row>
    <row r="24" s="1" customFormat="1" ht="16.5" customHeight="1" spans="1:10">
      <c r="A24" s="45" t="s">
        <v>61</v>
      </c>
      <c r="B24" s="26">
        <v>28695</v>
      </c>
      <c r="C24" s="26">
        <f t="shared" si="0"/>
        <v>0</v>
      </c>
      <c r="D24" s="26">
        <v>28695</v>
      </c>
      <c r="E24" s="23" t="s">
        <v>62</v>
      </c>
      <c r="F24" s="26">
        <v>1000</v>
      </c>
      <c r="G24" s="23"/>
      <c r="H24" s="44"/>
      <c r="I24" s="80">
        <f t="shared" si="1"/>
        <v>0</v>
      </c>
      <c r="J24" s="81">
        <v>1000</v>
      </c>
    </row>
    <row r="25" s="1" customFormat="1" ht="16.5" customHeight="1" spans="1:10">
      <c r="A25" s="45" t="s">
        <v>63</v>
      </c>
      <c r="B25" s="26">
        <v>42430</v>
      </c>
      <c r="C25" s="26">
        <f t="shared" si="0"/>
        <v>8290</v>
      </c>
      <c r="D25" s="26">
        <v>50720</v>
      </c>
      <c r="E25" s="23" t="s">
        <v>64</v>
      </c>
      <c r="F25" s="26">
        <v>4308</v>
      </c>
      <c r="G25" s="23"/>
      <c r="H25" s="44"/>
      <c r="I25" s="80">
        <f t="shared" si="1"/>
        <v>99</v>
      </c>
      <c r="J25" s="81">
        <v>4407</v>
      </c>
    </row>
    <row r="26" s="1" customFormat="1" ht="16.5" customHeight="1" spans="1:10">
      <c r="A26" s="52" t="s">
        <v>65</v>
      </c>
      <c r="B26" s="53">
        <f>SUM(B27:B42)</f>
        <v>45600</v>
      </c>
      <c r="C26" s="53">
        <f>SUM(C27:C42)</f>
        <v>-4210</v>
      </c>
      <c r="D26" s="53">
        <f>SUM(D27:D42)</f>
        <v>41390</v>
      </c>
      <c r="E26" s="23" t="s">
        <v>66</v>
      </c>
      <c r="F26" s="26">
        <v>58</v>
      </c>
      <c r="G26" s="23"/>
      <c r="H26" s="44"/>
      <c r="I26" s="80">
        <f t="shared" si="1"/>
        <v>0</v>
      </c>
      <c r="J26" s="81">
        <v>58</v>
      </c>
    </row>
    <row r="27" s="1" customFormat="1" ht="16.5" customHeight="1" spans="1:10">
      <c r="A27" s="54" t="s">
        <v>67</v>
      </c>
      <c r="B27" s="55">
        <v>1585</v>
      </c>
      <c r="C27" s="26">
        <f t="shared" si="0"/>
        <v>0</v>
      </c>
      <c r="D27" s="55">
        <v>1585</v>
      </c>
      <c r="E27" s="23" t="s">
        <v>68</v>
      </c>
      <c r="F27" s="26">
        <v>14725</v>
      </c>
      <c r="G27" s="23"/>
      <c r="H27" s="44"/>
      <c r="I27" s="80">
        <f t="shared" si="1"/>
        <v>-22283</v>
      </c>
      <c r="J27" s="81">
        <v>-7558</v>
      </c>
    </row>
    <row r="28" s="1" customFormat="1" ht="16.5" customHeight="1" spans="1:10">
      <c r="A28" s="54" t="s">
        <v>69</v>
      </c>
      <c r="B28" s="55">
        <v>450</v>
      </c>
      <c r="C28" s="26">
        <f t="shared" si="0"/>
        <v>0</v>
      </c>
      <c r="D28" s="55">
        <v>450</v>
      </c>
      <c r="E28" s="23"/>
      <c r="F28" s="26"/>
      <c r="G28" s="23"/>
      <c r="H28" s="44"/>
      <c r="I28" s="80">
        <f t="shared" si="1"/>
        <v>0</v>
      </c>
      <c r="J28" s="81"/>
    </row>
    <row r="29" s="1" customFormat="1" ht="16.5" customHeight="1" spans="1:10">
      <c r="A29" s="56" t="s">
        <v>70</v>
      </c>
      <c r="B29" s="57">
        <v>893</v>
      </c>
      <c r="C29" s="26">
        <f t="shared" si="0"/>
        <v>0</v>
      </c>
      <c r="D29" s="57">
        <v>893</v>
      </c>
      <c r="E29" s="23"/>
      <c r="F29" s="26"/>
      <c r="G29" s="58" t="s">
        <v>71</v>
      </c>
      <c r="H29" s="59">
        <f>SUM(H6:H16)</f>
        <v>0</v>
      </c>
      <c r="I29" s="80">
        <f t="shared" si="1"/>
        <v>0</v>
      </c>
      <c r="J29" s="81"/>
    </row>
    <row r="30" s="1" customFormat="1" ht="16.5" customHeight="1" spans="1:10">
      <c r="A30" s="56" t="s">
        <v>72</v>
      </c>
      <c r="B30" s="60">
        <v>18398</v>
      </c>
      <c r="C30" s="26">
        <f t="shared" si="0"/>
        <v>0</v>
      </c>
      <c r="D30" s="60">
        <v>18398</v>
      </c>
      <c r="E30" s="23"/>
      <c r="F30" s="26"/>
      <c r="G30" s="58"/>
      <c r="H30" s="59"/>
      <c r="I30" s="80">
        <f t="shared" si="1"/>
        <v>0</v>
      </c>
      <c r="J30" s="81"/>
    </row>
    <row r="31" s="1" customFormat="1" ht="16.5" customHeight="1" spans="1:10">
      <c r="A31" s="56" t="s">
        <v>73</v>
      </c>
      <c r="B31" s="60">
        <v>10146</v>
      </c>
      <c r="C31" s="26">
        <f t="shared" si="0"/>
        <v>0</v>
      </c>
      <c r="D31" s="60">
        <v>10146</v>
      </c>
      <c r="E31" s="23"/>
      <c r="F31" s="26"/>
      <c r="G31" s="58"/>
      <c r="H31" s="59"/>
      <c r="I31" s="80">
        <f t="shared" si="1"/>
        <v>0</v>
      </c>
      <c r="J31" s="81"/>
    </row>
    <row r="32" s="1" customFormat="1" ht="16.5" customHeight="1" spans="1:10">
      <c r="A32" s="56" t="s">
        <v>74</v>
      </c>
      <c r="B32" s="60">
        <v>1526</v>
      </c>
      <c r="C32" s="26">
        <f t="shared" si="0"/>
        <v>0</v>
      </c>
      <c r="D32" s="60">
        <v>1526</v>
      </c>
      <c r="E32" s="61" t="s">
        <v>71</v>
      </c>
      <c r="F32" s="62">
        <f>SUM(F6:F28)</f>
        <v>239143</v>
      </c>
      <c r="G32" s="62">
        <f>SUM(G6:G28)</f>
        <v>0</v>
      </c>
      <c r="H32" s="62">
        <f>SUM(H6:H28)</f>
        <v>0</v>
      </c>
      <c r="I32" s="62">
        <f>SUM(I6:I28)</f>
        <v>-51241</v>
      </c>
      <c r="J32" s="82">
        <f>SUM(J6:J28)</f>
        <v>187902</v>
      </c>
    </row>
    <row r="33" s="1" customFormat="1" ht="16.5" customHeight="1" spans="1:10">
      <c r="A33" s="56" t="s">
        <v>75</v>
      </c>
      <c r="B33" s="60">
        <v>415</v>
      </c>
      <c r="C33" s="26">
        <f t="shared" si="0"/>
        <v>0</v>
      </c>
      <c r="D33" s="60">
        <v>415</v>
      </c>
      <c r="E33" s="61"/>
      <c r="F33" s="62"/>
      <c r="G33" s="63" t="s">
        <v>76</v>
      </c>
      <c r="H33" s="59">
        <v>488</v>
      </c>
      <c r="I33" s="80">
        <f t="shared" si="1"/>
        <v>0</v>
      </c>
      <c r="J33" s="81"/>
    </row>
    <row r="34" s="1" customFormat="1" ht="16.5" customHeight="1" spans="1:10">
      <c r="A34" s="56" t="s">
        <v>77</v>
      </c>
      <c r="B34" s="60">
        <v>4738</v>
      </c>
      <c r="C34" s="26">
        <f t="shared" si="0"/>
        <v>0</v>
      </c>
      <c r="D34" s="60">
        <v>4738</v>
      </c>
      <c r="E34" s="23" t="s">
        <v>78</v>
      </c>
      <c r="F34" s="26"/>
      <c r="G34" s="63"/>
      <c r="H34" s="59"/>
      <c r="I34" s="80">
        <f t="shared" si="1"/>
        <v>0</v>
      </c>
      <c r="J34" s="81"/>
    </row>
    <row r="35" s="1" customFormat="1" ht="16.5" customHeight="1" spans="1:10">
      <c r="A35" s="56" t="s">
        <v>79</v>
      </c>
      <c r="B35" s="64"/>
      <c r="C35" s="26">
        <f t="shared" si="0"/>
        <v>7232</v>
      </c>
      <c r="D35" s="65">
        <v>7232</v>
      </c>
      <c r="E35" s="61"/>
      <c r="F35" s="62"/>
      <c r="G35" s="66" t="s">
        <v>80</v>
      </c>
      <c r="H35" s="44">
        <v>488</v>
      </c>
      <c r="I35" s="80">
        <f t="shared" si="1"/>
        <v>0</v>
      </c>
      <c r="J35" s="81"/>
    </row>
    <row r="36" s="1" customFormat="1" ht="16.5" customHeight="1" spans="1:10">
      <c r="A36" s="67" t="s">
        <v>81</v>
      </c>
      <c r="B36" s="60">
        <v>2368</v>
      </c>
      <c r="C36" s="26">
        <f t="shared" si="0"/>
        <v>0</v>
      </c>
      <c r="D36" s="64">
        <v>2368</v>
      </c>
      <c r="E36" s="63" t="s">
        <v>76</v>
      </c>
      <c r="F36" s="68">
        <v>1982</v>
      </c>
      <c r="G36" s="66"/>
      <c r="H36" s="44"/>
      <c r="I36" s="80">
        <f t="shared" si="1"/>
        <v>4259</v>
      </c>
      <c r="J36" s="81">
        <v>6241</v>
      </c>
    </row>
    <row r="37" s="1" customFormat="1" ht="16.5" customHeight="1" spans="1:10">
      <c r="A37" s="67" t="s">
        <v>82</v>
      </c>
      <c r="B37" s="69"/>
      <c r="C37" s="26">
        <f t="shared" si="0"/>
        <v>5035</v>
      </c>
      <c r="D37" s="64">
        <v>5035</v>
      </c>
      <c r="E37" s="63"/>
      <c r="F37" s="68"/>
      <c r="G37" s="66"/>
      <c r="H37" s="44"/>
      <c r="I37" s="80">
        <f t="shared" si="1"/>
        <v>0</v>
      </c>
      <c r="J37" s="81"/>
    </row>
    <row r="38" s="1" customFormat="1" ht="16.5" customHeight="1" spans="1:10">
      <c r="A38" s="56" t="s">
        <v>83</v>
      </c>
      <c r="B38" s="70">
        <v>2728</v>
      </c>
      <c r="C38" s="26">
        <f t="shared" si="0"/>
        <v>-16524</v>
      </c>
      <c r="D38" s="70">
        <v>-13796</v>
      </c>
      <c r="E38" s="66" t="s">
        <v>84</v>
      </c>
      <c r="F38" s="55">
        <v>1982</v>
      </c>
      <c r="G38" s="66"/>
      <c r="H38" s="44"/>
      <c r="I38" s="80">
        <f t="shared" si="1"/>
        <v>4259</v>
      </c>
      <c r="J38" s="81">
        <v>6241</v>
      </c>
    </row>
    <row r="39" s="1" customFormat="1" ht="16.5" customHeight="1" spans="1:10">
      <c r="A39" s="67" t="s">
        <v>85</v>
      </c>
      <c r="B39" s="70">
        <v>434</v>
      </c>
      <c r="C39" s="26">
        <f t="shared" si="0"/>
        <v>0</v>
      </c>
      <c r="D39" s="70">
        <v>434</v>
      </c>
      <c r="E39" s="66"/>
      <c r="F39" s="55"/>
      <c r="G39" s="66"/>
      <c r="H39" s="44"/>
      <c r="I39" s="80">
        <f t="shared" si="1"/>
        <v>0</v>
      </c>
      <c r="J39" s="81"/>
    </row>
    <row r="40" s="1" customFormat="1" ht="16.5" customHeight="1" spans="1:10">
      <c r="A40" s="67" t="s">
        <v>86</v>
      </c>
      <c r="B40" s="70">
        <v>1125</v>
      </c>
      <c r="C40" s="26">
        <f t="shared" si="0"/>
        <v>0</v>
      </c>
      <c r="D40" s="70">
        <v>1125</v>
      </c>
      <c r="E40" s="66"/>
      <c r="F40" s="55"/>
      <c r="G40" s="66"/>
      <c r="H40" s="44"/>
      <c r="I40" s="80">
        <f t="shared" si="1"/>
        <v>0</v>
      </c>
      <c r="J40" s="81"/>
    </row>
    <row r="41" s="1" customFormat="1" ht="16.5" customHeight="1" spans="1:10">
      <c r="A41" s="56" t="s">
        <v>87</v>
      </c>
      <c r="B41" s="70">
        <v>794</v>
      </c>
      <c r="C41" s="26">
        <f t="shared" si="0"/>
        <v>0</v>
      </c>
      <c r="D41" s="70">
        <v>794</v>
      </c>
      <c r="E41" s="66"/>
      <c r="F41" s="55"/>
      <c r="G41" s="66"/>
      <c r="H41" s="44"/>
      <c r="I41" s="80">
        <f t="shared" si="1"/>
        <v>0</v>
      </c>
      <c r="J41" s="81"/>
    </row>
    <row r="42" s="1" customFormat="1" ht="16.5" customHeight="1" spans="1:10">
      <c r="A42" s="56" t="s">
        <v>88</v>
      </c>
      <c r="B42" s="71"/>
      <c r="C42" s="26">
        <f t="shared" si="0"/>
        <v>47</v>
      </c>
      <c r="D42" s="71">
        <v>47</v>
      </c>
      <c r="E42" s="66"/>
      <c r="F42" s="55"/>
      <c r="G42" s="66"/>
      <c r="H42" s="44"/>
      <c r="I42" s="80">
        <f t="shared" si="1"/>
        <v>0</v>
      </c>
      <c r="J42" s="81"/>
    </row>
    <row r="43" s="1" customFormat="1" ht="16.5" customHeight="1" spans="1:10">
      <c r="A43" s="72" t="s">
        <v>89</v>
      </c>
      <c r="B43" s="27">
        <v>119680</v>
      </c>
      <c r="C43" s="27">
        <f t="shared" si="0"/>
        <v>-49613</v>
      </c>
      <c r="D43" s="27">
        <v>70067</v>
      </c>
      <c r="E43" s="66"/>
      <c r="F43" s="55"/>
      <c r="G43" s="66"/>
      <c r="H43" s="44"/>
      <c r="I43" s="80">
        <f t="shared" si="1"/>
        <v>0</v>
      </c>
      <c r="J43" s="81"/>
    </row>
    <row r="44" s="1" customFormat="1" ht="16.5" customHeight="1" spans="1:10">
      <c r="A44" s="72" t="s">
        <v>90</v>
      </c>
      <c r="B44" s="73">
        <v>4720</v>
      </c>
      <c r="C44" s="26">
        <f t="shared" si="0"/>
        <v>-1449</v>
      </c>
      <c r="D44" s="73">
        <v>3271</v>
      </c>
      <c r="E44" s="66"/>
      <c r="F44" s="55"/>
      <c r="G44" s="66"/>
      <c r="H44" s="44"/>
      <c r="I44" s="80">
        <f t="shared" si="1"/>
        <v>0</v>
      </c>
      <c r="J44" s="81"/>
    </row>
    <row r="45" s="1" customFormat="1" ht="16.5" customHeight="1" spans="1:10">
      <c r="A45" s="74" t="s">
        <v>91</v>
      </c>
      <c r="B45" s="75">
        <f>B23+B26+B43+B44</f>
        <v>241125</v>
      </c>
      <c r="C45" s="75">
        <f>C23+C26+C43+C44</f>
        <v>-46982</v>
      </c>
      <c r="D45" s="75">
        <f>D23+D26+D43+D44</f>
        <v>194143</v>
      </c>
      <c r="E45" s="76" t="s">
        <v>92</v>
      </c>
      <c r="F45" s="77">
        <f>F32+F34+F36</f>
        <v>241125</v>
      </c>
      <c r="G45" s="77">
        <f>G32+G34+G36</f>
        <v>0</v>
      </c>
      <c r="H45" s="77">
        <f>H32+H34+H36</f>
        <v>0</v>
      </c>
      <c r="I45" s="77">
        <f>I32+I34+I36</f>
        <v>-46982</v>
      </c>
      <c r="J45" s="83">
        <f>J32+J34+J36</f>
        <v>194143</v>
      </c>
    </row>
    <row r="46" s="1" customFormat="1" ht="16.5" customHeight="1" spans="1:8">
      <c r="A46" s="6"/>
      <c r="B46" s="7"/>
      <c r="C46" s="7"/>
      <c r="D46" s="7"/>
      <c r="E46" s="8"/>
      <c r="F46" s="9"/>
      <c r="G46" s="8"/>
      <c r="H46" s="10"/>
    </row>
    <row r="47" s="1" customFormat="1" spans="1:8">
      <c r="A47" s="32"/>
      <c r="B47" s="32"/>
      <c r="C47" s="32"/>
      <c r="D47" s="32"/>
      <c r="E47" s="32"/>
      <c r="F47" s="33"/>
      <c r="H47" s="5"/>
    </row>
  </sheetData>
  <mergeCells count="5">
    <mergeCell ref="A1:J1"/>
    <mergeCell ref="A2:J2"/>
    <mergeCell ref="E3:J3"/>
    <mergeCell ref="A4:D4"/>
    <mergeCell ref="E4:J4"/>
  </mergeCells>
  <dataValidations count="2">
    <dataValidation type="whole" operator="between" allowBlank="1" showInputMessage="1" showErrorMessage="1" sqref="F1 G1:H1 F4:F5 F48:F65450">
      <formula1>0</formula1>
      <formula2>100000000000</formula2>
    </dataValidation>
    <dataValidation type="whole" operator="between" allowBlank="1" showInputMessage="1" showErrorMessage="1" error="请输入整数！" sqref="B8:D8 B11 D11 B18 D18 B21 D21 F23 F24 F25 B26:D26 F26 F27 F28 B30 D30 B31 D31 F32:J32 F33 D34 F34 D36 B37 D37 H37 H38 H39 F40 H40 F41 H41 F44 H44 F45:J45 F46 H46 B6:B7 B9:B10 B12:B17 B19:B20 B24:B25 B27:B28 B32:B33 B34:B36 C6:C7 C9:C21 C24:C25 C27:C44 D6:D7 D9:D10 D12:D17 D19:D20 D24:D25 D27:D28 D32:D33 F6:F22 F29:F31 F35:F39 F42:F43 H6:H11 H13:H25 H26:H31 H33:H36 H42:H43 B22:D23">
      <formula1>-100000000</formula1>
      <formula2>100000000</formula2>
    </dataValidation>
  </dataValidations>
  <printOptions horizontalCentered="1"/>
  <pageMargins left="0.357638888888889" right="0.357638888888889" top="0.409027777777778" bottom="0.2125" header="0.5" footer="0.5"/>
  <pageSetup paperSize="9" orientation="portrait" horizontalDpi="600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3021F5"/>
  </sheetPr>
  <dimension ref="A1:J27"/>
  <sheetViews>
    <sheetView workbookViewId="0">
      <pane xSplit="1" ySplit="6" topLeftCell="B7" activePane="bottomRight" state="frozen"/>
      <selection/>
      <selection pane="topRight"/>
      <selection pane="bottomLeft"/>
      <selection pane="bottomRight" activeCell="O11" sqref="O11"/>
    </sheetView>
  </sheetViews>
  <sheetFormatPr defaultColWidth="9" defaultRowHeight="14.25"/>
  <cols>
    <col min="1" max="1" width="21.5" style="1" customWidth="1"/>
    <col min="2" max="2" width="8.75" style="4" customWidth="1"/>
    <col min="3" max="3" width="8.25" style="4" customWidth="1"/>
    <col min="4" max="4" width="7.125" style="4" customWidth="1"/>
    <col min="5" max="5" width="19.625" style="1" customWidth="1"/>
    <col min="6" max="6" width="8.625" style="4" customWidth="1"/>
    <col min="7" max="7" width="12.75" style="1" hidden="1" customWidth="1"/>
    <col min="8" max="8" width="12.75" style="5" hidden="1" customWidth="1"/>
    <col min="9" max="9" width="7.75" style="1" customWidth="1"/>
    <col min="10" max="10" width="7.125" style="1" customWidth="1"/>
    <col min="11" max="16384" width="9" style="1"/>
  </cols>
  <sheetData>
    <row r="1" s="1" customFormat="1" ht="16.5" customHeight="1" spans="1:8">
      <c r="A1" s="6"/>
      <c r="B1" s="7"/>
      <c r="C1" s="7"/>
      <c r="D1" s="7"/>
      <c r="E1" s="8"/>
      <c r="F1" s="9"/>
      <c r="G1" s="8"/>
      <c r="H1" s="10"/>
    </row>
    <row r="2" s="1" customFormat="1" ht="33" customHeight="1" spans="1:10">
      <c r="A2" s="11" t="s">
        <v>93</v>
      </c>
      <c r="B2" s="11"/>
      <c r="C2" s="11"/>
      <c r="D2" s="11"/>
      <c r="E2" s="11"/>
      <c r="F2" s="11"/>
      <c r="G2" s="11"/>
      <c r="H2" s="11"/>
      <c r="I2" s="11"/>
      <c r="J2" s="11"/>
    </row>
    <row r="3" s="1" customFormat="1" ht="32.1" customHeight="1" spans="1:10">
      <c r="A3" s="12" t="s">
        <v>94</v>
      </c>
      <c r="B3" s="12"/>
      <c r="C3" s="12"/>
      <c r="D3" s="12"/>
      <c r="E3" s="12"/>
      <c r="F3" s="12"/>
      <c r="G3" s="12"/>
      <c r="H3" s="12"/>
      <c r="I3" s="12"/>
      <c r="J3" s="12"/>
    </row>
    <row r="4" s="1" customFormat="1" ht="30.75" customHeight="1" spans="1:10">
      <c r="A4" s="13" t="s">
        <v>95</v>
      </c>
      <c r="B4" s="13"/>
      <c r="C4" s="8"/>
      <c r="D4" s="8"/>
      <c r="E4" s="8"/>
      <c r="F4" s="14" t="s">
        <v>96</v>
      </c>
      <c r="G4" s="14"/>
      <c r="H4" s="14"/>
      <c r="I4" s="14"/>
      <c r="J4" s="14"/>
    </row>
    <row r="5" s="1" customFormat="1" ht="24.95" customHeight="1" spans="1:10">
      <c r="A5" s="15" t="s">
        <v>6</v>
      </c>
      <c r="B5" s="16"/>
      <c r="C5" s="16"/>
      <c r="D5" s="16"/>
      <c r="E5" s="15" t="s">
        <v>97</v>
      </c>
      <c r="F5" s="16"/>
      <c r="G5" s="16"/>
      <c r="H5" s="16"/>
      <c r="I5" s="16"/>
      <c r="J5" s="34"/>
    </row>
    <row r="6" s="2" customFormat="1" ht="24.95" customHeight="1" spans="1:10">
      <c r="A6" s="17" t="s">
        <v>8</v>
      </c>
      <c r="B6" s="17" t="s">
        <v>9</v>
      </c>
      <c r="C6" s="18" t="s">
        <v>10</v>
      </c>
      <c r="D6" s="18" t="s">
        <v>11</v>
      </c>
      <c r="E6" s="17" t="s">
        <v>12</v>
      </c>
      <c r="F6" s="17" t="s">
        <v>9</v>
      </c>
      <c r="G6" s="19" t="s">
        <v>13</v>
      </c>
      <c r="H6" s="20" t="s">
        <v>9</v>
      </c>
      <c r="I6" s="18" t="s">
        <v>10</v>
      </c>
      <c r="J6" s="18" t="s">
        <v>11</v>
      </c>
    </row>
    <row r="7" s="3" customFormat="1" ht="24.95" customHeight="1" spans="1:10">
      <c r="A7" s="21" t="s">
        <v>98</v>
      </c>
      <c r="B7" s="22">
        <v>15332</v>
      </c>
      <c r="C7" s="22">
        <f t="shared" ref="C7:C25" si="0">D7-B7</f>
        <v>0</v>
      </c>
      <c r="D7" s="22">
        <v>15332</v>
      </c>
      <c r="E7" s="23" t="s">
        <v>99</v>
      </c>
      <c r="F7" s="22">
        <v>15332</v>
      </c>
      <c r="G7" s="23" t="s">
        <v>100</v>
      </c>
      <c r="H7" s="24">
        <v>10291</v>
      </c>
      <c r="I7" s="23">
        <f t="shared" ref="I7:I15" si="1">J7-F7</f>
        <v>0</v>
      </c>
      <c r="J7" s="23">
        <v>15332</v>
      </c>
    </row>
    <row r="8" s="3" customFormat="1" ht="24.95" customHeight="1" spans="1:10">
      <c r="A8" s="21" t="s">
        <v>101</v>
      </c>
      <c r="B8" s="22">
        <f>SUM(B9:B20)</f>
        <v>218651</v>
      </c>
      <c r="C8" s="22">
        <f>SUM(C9:C20)</f>
        <v>-87268</v>
      </c>
      <c r="D8" s="22">
        <f>SUM(D9:D20)</f>
        <v>131383</v>
      </c>
      <c r="E8" s="21" t="s">
        <v>102</v>
      </c>
      <c r="F8" s="25">
        <v>15332</v>
      </c>
      <c r="G8" s="23" t="s">
        <v>19</v>
      </c>
      <c r="H8" s="24"/>
      <c r="I8" s="23">
        <f t="shared" si="1"/>
        <v>0</v>
      </c>
      <c r="J8" s="23">
        <v>15332</v>
      </c>
    </row>
    <row r="9" s="3" customFormat="1" ht="24.95" customHeight="1" spans="1:10">
      <c r="A9" s="23" t="s">
        <v>103</v>
      </c>
      <c r="B9" s="26">
        <v>44882</v>
      </c>
      <c r="C9" s="22">
        <f t="shared" si="0"/>
        <v>0</v>
      </c>
      <c r="D9" s="26">
        <v>44882</v>
      </c>
      <c r="E9" s="23" t="s">
        <v>104</v>
      </c>
      <c r="F9" s="27">
        <f t="shared" ref="F9:J9" si="2">SUM(F10:F15)</f>
        <v>98050</v>
      </c>
      <c r="G9" s="27">
        <f t="shared" si="2"/>
        <v>0</v>
      </c>
      <c r="H9" s="27">
        <f t="shared" si="2"/>
        <v>120486</v>
      </c>
      <c r="I9" s="27">
        <f t="shared" si="2"/>
        <v>-37946</v>
      </c>
      <c r="J9" s="27">
        <f t="shared" si="2"/>
        <v>60104</v>
      </c>
    </row>
    <row r="10" s="3" customFormat="1" ht="24.95" customHeight="1" spans="1:10">
      <c r="A10" s="23" t="s">
        <v>105</v>
      </c>
      <c r="B10" s="26"/>
      <c r="C10" s="22">
        <f t="shared" si="0"/>
        <v>0</v>
      </c>
      <c r="D10" s="26"/>
      <c r="E10" s="28" t="s">
        <v>106</v>
      </c>
      <c r="F10" s="26">
        <v>30000</v>
      </c>
      <c r="G10" s="23" t="s">
        <v>107</v>
      </c>
      <c r="H10" s="24">
        <v>938</v>
      </c>
      <c r="I10" s="23">
        <f t="shared" si="1"/>
        <v>-2868</v>
      </c>
      <c r="J10" s="23">
        <v>27132</v>
      </c>
    </row>
    <row r="11" s="3" customFormat="1" ht="24.95" customHeight="1" spans="1:10">
      <c r="A11" s="23" t="s">
        <v>108</v>
      </c>
      <c r="B11" s="26"/>
      <c r="C11" s="22">
        <f t="shared" si="0"/>
        <v>0</v>
      </c>
      <c r="D11" s="26"/>
      <c r="E11" s="28" t="s">
        <v>109</v>
      </c>
      <c r="F11" s="26">
        <v>2500</v>
      </c>
      <c r="G11" s="23" t="s">
        <v>110</v>
      </c>
      <c r="H11" s="24">
        <v>119548</v>
      </c>
      <c r="I11" s="23">
        <f t="shared" si="1"/>
        <v>0</v>
      </c>
      <c r="J11" s="23">
        <v>2500</v>
      </c>
    </row>
    <row r="12" s="3" customFormat="1" ht="24.95" customHeight="1" spans="1:10">
      <c r="A12" s="23" t="s">
        <v>111</v>
      </c>
      <c r="B12" s="26">
        <v>118</v>
      </c>
      <c r="C12" s="22">
        <f t="shared" si="0"/>
        <v>0</v>
      </c>
      <c r="D12" s="26">
        <v>118</v>
      </c>
      <c r="E12" s="28" t="s">
        <v>112</v>
      </c>
      <c r="F12" s="26">
        <v>52500</v>
      </c>
      <c r="G12" s="23"/>
      <c r="H12" s="24"/>
      <c r="I12" s="23">
        <f t="shared" si="1"/>
        <v>-30480</v>
      </c>
      <c r="J12" s="23">
        <v>22020</v>
      </c>
    </row>
    <row r="13" s="3" customFormat="1" ht="24.95" customHeight="1" spans="1:10">
      <c r="A13" s="23" t="s">
        <v>113</v>
      </c>
      <c r="B13" s="26">
        <v>2500</v>
      </c>
      <c r="C13" s="22">
        <f t="shared" si="0"/>
        <v>0</v>
      </c>
      <c r="D13" s="26">
        <v>2500</v>
      </c>
      <c r="E13" s="28" t="s">
        <v>114</v>
      </c>
      <c r="F13" s="26">
        <v>10000</v>
      </c>
      <c r="G13" s="23"/>
      <c r="H13" s="24"/>
      <c r="I13" s="23">
        <f t="shared" si="1"/>
        <v>-4598</v>
      </c>
      <c r="J13" s="23">
        <v>5402</v>
      </c>
    </row>
    <row r="14" s="3" customFormat="1" ht="24.95" customHeight="1" spans="1:10">
      <c r="A14" s="23" t="s">
        <v>115</v>
      </c>
      <c r="B14" s="26">
        <v>167636</v>
      </c>
      <c r="C14" s="22">
        <f t="shared" si="0"/>
        <v>-87268</v>
      </c>
      <c r="D14" s="26">
        <v>80368</v>
      </c>
      <c r="E14" s="28" t="s">
        <v>116</v>
      </c>
      <c r="F14" s="26">
        <v>3000</v>
      </c>
      <c r="G14" s="23"/>
      <c r="H14" s="24"/>
      <c r="I14" s="23">
        <f t="shared" si="1"/>
        <v>0</v>
      </c>
      <c r="J14" s="23">
        <v>3000</v>
      </c>
    </row>
    <row r="15" s="3" customFormat="1" ht="24.95" customHeight="1" spans="1:10">
      <c r="A15" s="23" t="s">
        <v>117</v>
      </c>
      <c r="B15" s="26">
        <v>350</v>
      </c>
      <c r="C15" s="22">
        <f t="shared" si="0"/>
        <v>0</v>
      </c>
      <c r="D15" s="26">
        <v>350</v>
      </c>
      <c r="E15" s="28" t="s">
        <v>118</v>
      </c>
      <c r="F15" s="26">
        <v>50</v>
      </c>
      <c r="G15" s="29"/>
      <c r="H15" s="24"/>
      <c r="I15" s="23">
        <f t="shared" si="1"/>
        <v>0</v>
      </c>
      <c r="J15" s="23">
        <v>50</v>
      </c>
    </row>
    <row r="16" s="3" customFormat="1" ht="24.95" customHeight="1" spans="1:10">
      <c r="A16" s="23" t="s">
        <v>119</v>
      </c>
      <c r="B16" s="26">
        <v>115</v>
      </c>
      <c r="C16" s="22">
        <f t="shared" si="0"/>
        <v>0</v>
      </c>
      <c r="D16" s="26">
        <v>115</v>
      </c>
      <c r="E16" s="23" t="s">
        <v>120</v>
      </c>
      <c r="F16" s="27">
        <f t="shared" ref="F16:J16" si="3">SUM(F17:F18)</f>
        <v>465</v>
      </c>
      <c r="G16" s="27">
        <f t="shared" si="3"/>
        <v>0</v>
      </c>
      <c r="H16" s="27">
        <f t="shared" si="3"/>
        <v>0</v>
      </c>
      <c r="I16" s="27">
        <f t="shared" si="3"/>
        <v>0</v>
      </c>
      <c r="J16" s="27">
        <f t="shared" si="3"/>
        <v>465</v>
      </c>
    </row>
    <row r="17" s="3" customFormat="1" ht="24.95" customHeight="1" spans="1:10">
      <c r="A17" s="23" t="s">
        <v>121</v>
      </c>
      <c r="B17" s="26">
        <v>3000</v>
      </c>
      <c r="C17" s="22">
        <f t="shared" si="0"/>
        <v>0</v>
      </c>
      <c r="D17" s="26">
        <v>3000</v>
      </c>
      <c r="E17" s="28" t="s">
        <v>122</v>
      </c>
      <c r="F17" s="26">
        <v>350</v>
      </c>
      <c r="G17" s="23"/>
      <c r="H17" s="24"/>
      <c r="I17" s="23">
        <f t="shared" ref="I17:I25" si="4">J17-F17</f>
        <v>0</v>
      </c>
      <c r="J17" s="23">
        <v>350</v>
      </c>
    </row>
    <row r="18" s="3" customFormat="1" ht="24.95" customHeight="1" spans="1:10">
      <c r="A18" s="23" t="s">
        <v>123</v>
      </c>
      <c r="B18" s="26">
        <v>50</v>
      </c>
      <c r="C18" s="22">
        <f t="shared" si="0"/>
        <v>0</v>
      </c>
      <c r="D18" s="26">
        <v>50</v>
      </c>
      <c r="E18" s="23" t="s">
        <v>119</v>
      </c>
      <c r="F18" s="26">
        <v>115</v>
      </c>
      <c r="G18" s="23"/>
      <c r="H18" s="24"/>
      <c r="I18" s="23">
        <f t="shared" si="4"/>
        <v>0</v>
      </c>
      <c r="J18" s="23">
        <v>115</v>
      </c>
    </row>
    <row r="19" s="3" customFormat="1" ht="24.95" customHeight="1" spans="1:10">
      <c r="A19" s="23"/>
      <c r="B19" s="26"/>
      <c r="C19" s="22">
        <f t="shared" si="0"/>
        <v>0</v>
      </c>
      <c r="D19" s="26"/>
      <c r="E19" s="23" t="s">
        <v>124</v>
      </c>
      <c r="F19" s="27">
        <f t="shared" ref="F19:J19" si="5">SUM(F20:F24)</f>
        <v>119680</v>
      </c>
      <c r="G19" s="27">
        <f t="shared" si="5"/>
        <v>0</v>
      </c>
      <c r="H19" s="27">
        <f t="shared" si="5"/>
        <v>0</v>
      </c>
      <c r="I19" s="27">
        <f t="shared" si="5"/>
        <v>-49613</v>
      </c>
      <c r="J19" s="27">
        <f t="shared" si="5"/>
        <v>70067</v>
      </c>
    </row>
    <row r="20" s="3" customFormat="1" ht="24.95" customHeight="1" spans="1:10">
      <c r="A20" s="23"/>
      <c r="B20" s="26"/>
      <c r="C20" s="22">
        <f t="shared" si="0"/>
        <v>0</v>
      </c>
      <c r="D20" s="26"/>
      <c r="E20" s="23" t="s">
        <v>125</v>
      </c>
      <c r="F20" s="26">
        <v>6926</v>
      </c>
      <c r="G20" s="23"/>
      <c r="H20" s="24"/>
      <c r="I20" s="23">
        <f t="shared" si="4"/>
        <v>-6926</v>
      </c>
      <c r="J20" s="23"/>
    </row>
    <row r="21" s="3" customFormat="1" ht="24.95" customHeight="1" spans="1:10">
      <c r="A21" s="23"/>
      <c r="B21" s="26"/>
      <c r="C21" s="22">
        <f t="shared" si="0"/>
        <v>0</v>
      </c>
      <c r="D21" s="26"/>
      <c r="E21" s="23" t="s">
        <v>126</v>
      </c>
      <c r="F21" s="26"/>
      <c r="G21" s="23"/>
      <c r="H21" s="24"/>
      <c r="I21" s="23">
        <f t="shared" si="4"/>
        <v>0</v>
      </c>
      <c r="J21" s="23"/>
    </row>
    <row r="22" s="3" customFormat="1" ht="24.95" customHeight="1" spans="1:10">
      <c r="A22" s="23"/>
      <c r="B22" s="26"/>
      <c r="C22" s="22">
        <f t="shared" si="0"/>
        <v>0</v>
      </c>
      <c r="D22" s="26"/>
      <c r="E22" s="23" t="s">
        <v>127</v>
      </c>
      <c r="F22" s="26"/>
      <c r="G22" s="23"/>
      <c r="H22" s="24"/>
      <c r="I22" s="23">
        <f t="shared" si="4"/>
        <v>0</v>
      </c>
      <c r="J22" s="23"/>
    </row>
    <row r="23" s="3" customFormat="1" ht="24.95" customHeight="1" spans="1:10">
      <c r="A23" s="23"/>
      <c r="B23" s="26"/>
      <c r="C23" s="22">
        <f t="shared" si="0"/>
        <v>0</v>
      </c>
      <c r="D23" s="26"/>
      <c r="E23" s="23" t="s">
        <v>128</v>
      </c>
      <c r="F23" s="26">
        <v>112754</v>
      </c>
      <c r="G23" s="23"/>
      <c r="H23" s="24"/>
      <c r="I23" s="23">
        <f t="shared" si="4"/>
        <v>-42687</v>
      </c>
      <c r="J23" s="23">
        <v>70067</v>
      </c>
    </row>
    <row r="24" s="3" customFormat="1" ht="24.95" customHeight="1" spans="1:10">
      <c r="A24" s="23"/>
      <c r="B24" s="26"/>
      <c r="C24" s="22">
        <f t="shared" si="0"/>
        <v>0</v>
      </c>
      <c r="D24" s="26"/>
      <c r="E24" s="23" t="s">
        <v>129</v>
      </c>
      <c r="F24" s="26"/>
      <c r="G24" s="23"/>
      <c r="H24" s="24"/>
      <c r="I24" s="23">
        <f t="shared" si="4"/>
        <v>0</v>
      </c>
      <c r="J24" s="23"/>
    </row>
    <row r="25" s="3" customFormat="1" ht="24.95" customHeight="1" spans="1:10">
      <c r="A25" s="23"/>
      <c r="B25" s="26"/>
      <c r="C25" s="22">
        <f t="shared" si="0"/>
        <v>0</v>
      </c>
      <c r="D25" s="26"/>
      <c r="E25" s="23" t="s">
        <v>130</v>
      </c>
      <c r="F25" s="26">
        <v>456</v>
      </c>
      <c r="G25" s="30" t="s">
        <v>131</v>
      </c>
      <c r="H25" s="31">
        <f>SUM(H7:H24)</f>
        <v>251263</v>
      </c>
      <c r="I25" s="23">
        <f t="shared" si="4"/>
        <v>291</v>
      </c>
      <c r="J25" s="23">
        <v>747</v>
      </c>
    </row>
    <row r="26" s="3" customFormat="1" ht="32.1" customHeight="1" spans="1:10">
      <c r="A26" s="30" t="s">
        <v>131</v>
      </c>
      <c r="B26" s="27">
        <f>B7+B8</f>
        <v>233983</v>
      </c>
      <c r="C26" s="27">
        <f>C7+C8</f>
        <v>-87268</v>
      </c>
      <c r="D26" s="27">
        <f>D7+D8</f>
        <v>146715</v>
      </c>
      <c r="E26" s="30" t="s">
        <v>131</v>
      </c>
      <c r="F26" s="27">
        <f t="shared" ref="F26:J26" si="6">F7+F9+F16+F19+F25</f>
        <v>233983</v>
      </c>
      <c r="G26" s="27" t="e">
        <f t="shared" si="6"/>
        <v>#VALUE!</v>
      </c>
      <c r="H26" s="27">
        <f t="shared" si="6"/>
        <v>382040</v>
      </c>
      <c r="I26" s="27">
        <f t="shared" si="6"/>
        <v>-87268</v>
      </c>
      <c r="J26" s="27">
        <f t="shared" si="6"/>
        <v>146715</v>
      </c>
    </row>
    <row r="27" s="1" customFormat="1" spans="1:8">
      <c r="A27" s="32"/>
      <c r="B27" s="32"/>
      <c r="C27" s="32"/>
      <c r="D27" s="32"/>
      <c r="E27" s="32"/>
      <c r="F27" s="33"/>
      <c r="H27" s="5"/>
    </row>
  </sheetData>
  <mergeCells count="5">
    <mergeCell ref="A2:J2"/>
    <mergeCell ref="A3:J3"/>
    <mergeCell ref="F4:J4"/>
    <mergeCell ref="A5:D5"/>
    <mergeCell ref="E5:J5"/>
  </mergeCells>
  <dataValidations count="2">
    <dataValidation type="whole" operator="between" allowBlank="1" showInputMessage="1" showErrorMessage="1" error="请输入整数！" sqref="F1 H1 B7 C7 D7 B8:D8 C9:C25 F7:F8">
      <formula1>-100000000</formula1>
      <formula2>100000000</formula2>
    </dataValidation>
    <dataValidation type="whole" operator="between" allowBlank="1" showInputMessage="1" showErrorMessage="1" sqref="F6 F26:J26 F28:F65430">
      <formula1>0</formula1>
      <formula2>100000000000</formula2>
    </dataValidation>
  </dataValidations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StartUp</vt:lpstr>
      <vt:lpstr>封面</vt:lpstr>
      <vt:lpstr>表一（2020年一般公共预算调整预算表）</vt:lpstr>
      <vt:lpstr>表二（2020年政府性基金调整预算表）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mmm</dc:creator>
  <cp:lastModifiedBy>Administrator</cp:lastModifiedBy>
  <cp:revision>1</cp:revision>
  <dcterms:created xsi:type="dcterms:W3CDTF">2008-01-02T07:28:00Z</dcterms:created>
  <cp:lastPrinted>2020-09-21T03:14:00Z</cp:lastPrinted>
  <dcterms:modified xsi:type="dcterms:W3CDTF">2020-12-03T08:00:33Z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2052-10.8.2.6873</vt:lpwstr>
  </property>
</Properties>
</file>