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152村集体收入" sheetId="11" r:id="rId1"/>
    <sheet name="占地费" sheetId="12" r:id="rId2"/>
    <sheet name="Sheet1" sheetId="13" r:id="rId3"/>
    <sheet name="保险按一年算。多20万元" sheetId="10" state="hidden" r:id="rId4"/>
  </sheets>
  <definedNames>
    <definedName name="_xlnm._FilterDatabase" localSheetId="3" hidden="1">保险按一年算。多20万元!$A$4:$M$181</definedName>
    <definedName name="_xlnm._FilterDatabase" localSheetId="0" hidden="1">'152村集体收入'!$A$4:$L$174</definedName>
    <definedName name="_xlnm._FilterDatabase" localSheetId="1" hidden="1">占地费!$A$4:$H$4</definedName>
    <definedName name="_xlnm.Print_Titles" localSheetId="3">保险按一年算。多20万元!$4:$4</definedName>
    <definedName name="_xlnm.Print_Area" localSheetId="3">保险按一年算。多20万元!$A$1:$M$181</definedName>
    <definedName name="_xlnm.Print_Titles" localSheetId="0">'152村集体收入'!$4:$4</definedName>
    <definedName name="_xlnm.Print_Area" localSheetId="0">'152村集体收入'!$A$1:$L$182</definedName>
    <definedName name="_xlnm.Print_Area" localSheetId="1">占地费!$A$1:$H$177</definedName>
    <definedName name="_xlnm.Print_Titles" localSheetId="1">占地费!$4:$4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<sst xmlns="http://schemas.openxmlformats.org/spreadsheetml/2006/main" count="988" uniqueCount="357">
  <si>
    <t>附表1：</t>
  </si>
  <si>
    <t>2025年度村级光伏帮扶电站村集体收益统计表</t>
  </si>
  <si>
    <t>单位：千瓦、元</t>
  </si>
  <si>
    <t>2025.07.24</t>
  </si>
  <si>
    <t>序号</t>
  </si>
  <si>
    <t>乡镇</t>
  </si>
  <si>
    <t>行政村</t>
  </si>
  <si>
    <t>电站容量</t>
  </si>
  <si>
    <t>发电收益</t>
  </si>
  <si>
    <t>到户收益</t>
  </si>
  <si>
    <t>占地费</t>
  </si>
  <si>
    <t>运维费用</t>
  </si>
  <si>
    <t>税费</t>
  </si>
  <si>
    <t>统筹金额</t>
  </si>
  <si>
    <t>村集体收益</t>
  </si>
  <si>
    <t>备注</t>
  </si>
  <si>
    <t>白石山</t>
  </si>
  <si>
    <t>白石口</t>
  </si>
  <si>
    <t>联村</t>
  </si>
  <si>
    <t>村级</t>
  </si>
  <si>
    <t>菜村岗</t>
  </si>
  <si>
    <t>草厂</t>
  </si>
  <si>
    <t>大草滩</t>
  </si>
  <si>
    <t>东龙虎</t>
  </si>
  <si>
    <t>斗军湾</t>
  </si>
  <si>
    <t>荆山口</t>
  </si>
  <si>
    <t>南石盆</t>
  </si>
  <si>
    <t>雀儿林</t>
  </si>
  <si>
    <t>十八堰</t>
  </si>
  <si>
    <t>西龙虎</t>
  </si>
  <si>
    <t>杨家川</t>
  </si>
  <si>
    <t>合计</t>
  </si>
  <si>
    <t>北石佛</t>
  </si>
  <si>
    <t>艾河</t>
  </si>
  <si>
    <t>白绸</t>
  </si>
  <si>
    <t>北上屯</t>
  </si>
  <si>
    <t>红泉</t>
  </si>
  <si>
    <t>刘家嘴</t>
  </si>
  <si>
    <t>马庄</t>
  </si>
  <si>
    <t>南上屯</t>
  </si>
  <si>
    <t>牌坊</t>
  </si>
  <si>
    <t>石道沟</t>
  </si>
  <si>
    <t>张家峪</t>
  </si>
  <si>
    <t>赵家井</t>
  </si>
  <si>
    <t>东团堡</t>
  </si>
  <si>
    <t>北李庄</t>
  </si>
  <si>
    <t>北辛庄</t>
  </si>
  <si>
    <t>大道沟</t>
  </si>
  <si>
    <t>红花峪</t>
  </si>
  <si>
    <t>侯家沟</t>
  </si>
  <si>
    <t>箭杆河</t>
  </si>
  <si>
    <t>连巴岭</t>
  </si>
  <si>
    <t>汤子岭</t>
  </si>
  <si>
    <t>北王家湾</t>
  </si>
  <si>
    <t>西团堡</t>
  </si>
  <si>
    <t>卸甲沟</t>
  </si>
  <si>
    <t>养老河</t>
  </si>
  <si>
    <t>袁家村</t>
  </si>
  <si>
    <t>金家井</t>
  </si>
  <si>
    <t>北坡底</t>
  </si>
  <si>
    <t>北黄土岭</t>
  </si>
  <si>
    <t>梁家庄</t>
  </si>
  <si>
    <t>南坡底</t>
  </si>
  <si>
    <t>北牛栏</t>
  </si>
  <si>
    <t>十八盘</t>
  </si>
  <si>
    <t>谭家庄</t>
  </si>
  <si>
    <t>土巷口</t>
  </si>
  <si>
    <t>窝坨</t>
  </si>
  <si>
    <t>斜山</t>
  </si>
  <si>
    <t>寨沟门</t>
  </si>
  <si>
    <t>周村</t>
  </si>
  <si>
    <t>泉坊镇</t>
  </si>
  <si>
    <t>北台</t>
  </si>
  <si>
    <t>冯村</t>
  </si>
  <si>
    <t>涞源镇</t>
  </si>
  <si>
    <t>北韩村</t>
  </si>
  <si>
    <t>后堡子</t>
  </si>
  <si>
    <t>小西庄</t>
  </si>
  <si>
    <t>辛庄</t>
  </si>
  <si>
    <t>留家庄</t>
  </si>
  <si>
    <t>黑石沟</t>
  </si>
  <si>
    <t>坡水</t>
  </si>
  <si>
    <t>烧车</t>
  </si>
  <si>
    <t>石片</t>
  </si>
  <si>
    <t>四角台</t>
  </si>
  <si>
    <t>团圆</t>
  </si>
  <si>
    <t>伊家铺</t>
  </si>
  <si>
    <t>张家铺</t>
  </si>
  <si>
    <t>郑漕沟</t>
  </si>
  <si>
    <t>南马庄</t>
  </si>
  <si>
    <t>范台</t>
  </si>
  <si>
    <t>范庄旺</t>
  </si>
  <si>
    <t>黄柏寺</t>
  </si>
  <si>
    <t>桑树堰</t>
  </si>
  <si>
    <t>望天岭</t>
  </si>
  <si>
    <t>向阳会</t>
  </si>
  <si>
    <t>向阳湾</t>
  </si>
  <si>
    <t>小关城</t>
  </si>
  <si>
    <t>南屯</t>
  </si>
  <si>
    <t>曹家庄</t>
  </si>
  <si>
    <t>黑山</t>
  </si>
  <si>
    <t>胡家庄</t>
  </si>
  <si>
    <t>上沟</t>
  </si>
  <si>
    <t>宋家庄</t>
  </si>
  <si>
    <t>亚家庄</t>
  </si>
  <si>
    <t>朱家庄</t>
  </si>
  <si>
    <t>上庄</t>
  </si>
  <si>
    <t>东泉头</t>
  </si>
  <si>
    <t>峨头</t>
  </si>
  <si>
    <t>横山岭</t>
  </si>
  <si>
    <t>黄郊</t>
  </si>
  <si>
    <t>南阳峪</t>
  </si>
  <si>
    <t>清风沟</t>
  </si>
  <si>
    <t>沙岭</t>
  </si>
  <si>
    <t>上老芳</t>
  </si>
  <si>
    <t>西泉头</t>
  </si>
  <si>
    <t>下老芳</t>
  </si>
  <si>
    <t>衙庭</t>
  </si>
  <si>
    <t>中庄</t>
  </si>
  <si>
    <t>水堡</t>
  </si>
  <si>
    <t>塔儿</t>
  </si>
  <si>
    <t>塔崖驿</t>
  </si>
  <si>
    <t>板铺庄</t>
  </si>
  <si>
    <t>北铺</t>
  </si>
  <si>
    <t>卜荷</t>
  </si>
  <si>
    <t>大东沟</t>
  </si>
  <si>
    <t>东二道河</t>
  </si>
  <si>
    <t>黄岩头</t>
  </si>
  <si>
    <t>西杏花</t>
  </si>
  <si>
    <t>榆树台</t>
  </si>
  <si>
    <t>王安镇</t>
  </si>
  <si>
    <t>东刘家庄</t>
  </si>
  <si>
    <t>杜家台</t>
  </si>
  <si>
    <t>二十亩地</t>
  </si>
  <si>
    <t>黄台院</t>
  </si>
  <si>
    <t>冷铺</t>
  </si>
  <si>
    <t>芦草湾</t>
  </si>
  <si>
    <t>南赵家庄</t>
  </si>
  <si>
    <t>祁家沟</t>
  </si>
  <si>
    <t>山炮</t>
  </si>
  <si>
    <t>双坨</t>
  </si>
  <si>
    <t>孙家泉</t>
  </si>
  <si>
    <t>王家庄</t>
  </si>
  <si>
    <t>五十亩地</t>
  </si>
  <si>
    <t>银山口</t>
  </si>
  <si>
    <t>乌龙沟</t>
  </si>
  <si>
    <t>邓庄</t>
  </si>
  <si>
    <t>马台</t>
  </si>
  <si>
    <t>小庄</t>
  </si>
  <si>
    <t>杨家庄</t>
  </si>
  <si>
    <t>南李家庄</t>
  </si>
  <si>
    <t>三道城</t>
  </si>
  <si>
    <t>土安</t>
  </si>
  <si>
    <t>兰家庄</t>
  </si>
  <si>
    <t>天桥</t>
  </si>
  <si>
    <t>周家庄</t>
  </si>
  <si>
    <t>银坊</t>
  </si>
  <si>
    <t>合婚台</t>
  </si>
  <si>
    <t>黄土岭</t>
  </si>
  <si>
    <t>吉河</t>
  </si>
  <si>
    <t>南道神</t>
  </si>
  <si>
    <t>南沟</t>
  </si>
  <si>
    <t>碾盘</t>
  </si>
  <si>
    <t>牛栏</t>
  </si>
  <si>
    <t>上下台</t>
  </si>
  <si>
    <t>松树台</t>
  </si>
  <si>
    <t>营尔</t>
  </si>
  <si>
    <t>张家坟</t>
  </si>
  <si>
    <t>走马驿</t>
  </si>
  <si>
    <t>白道安</t>
  </si>
  <si>
    <t>北大沟</t>
  </si>
  <si>
    <t>葛沟</t>
  </si>
  <si>
    <t>花园</t>
  </si>
  <si>
    <t>吕家庄</t>
  </si>
  <si>
    <t>南城子</t>
  </si>
  <si>
    <t>南台</t>
  </si>
  <si>
    <t>泉厂背</t>
  </si>
  <si>
    <t>松树柁</t>
  </si>
  <si>
    <t>总计</t>
  </si>
  <si>
    <r>
      <rPr>
        <sz val="11"/>
        <color theme="1"/>
        <rFont val="宋体"/>
        <charset val="134"/>
        <scheme val="minor"/>
      </rPr>
      <t>注：1.发电收益为2024年7月至2025年6月发电总收益，联建电站村收益按照千瓦数进行核算（联建站年度收益</t>
    </r>
    <r>
      <rPr>
        <sz val="11"/>
        <color theme="1"/>
        <rFont val="Arial"/>
        <charset val="134"/>
      </rPr>
      <t>÷</t>
    </r>
    <r>
      <rPr>
        <sz val="11"/>
        <color theme="1"/>
        <rFont val="宋体"/>
        <charset val="134"/>
        <scheme val="minor"/>
      </rPr>
      <t>联建电站容量</t>
    </r>
    <r>
      <rPr>
        <sz val="11"/>
        <color theme="1"/>
        <rFont val="Arial"/>
        <charset val="134"/>
      </rPr>
      <t>×</t>
    </r>
    <r>
      <rPr>
        <sz val="11"/>
        <color theme="1"/>
        <rFont val="宋体"/>
        <charset val="134"/>
        <scheme val="minor"/>
      </rPr>
      <t>村电站容量=村电站收益）</t>
    </r>
  </si>
  <si>
    <t xml:space="preserve">    2.贫困户收益为152个村2024年7月至2025年6月分配到户的收益。</t>
  </si>
  <si>
    <t xml:space="preserve">    3.46村运维等费=年度运维费(72万元）÷46（每村300千瓦）；106村运维费=年度运维费用（228万元）÷装机容量（42343千瓦）×村电站容量。</t>
  </si>
  <si>
    <r>
      <rPr>
        <sz val="11"/>
        <color theme="1"/>
        <rFont val="宋体"/>
        <charset val="134"/>
        <scheme val="minor"/>
      </rPr>
      <t xml:space="preserve">    4.税费为2024年7月至2025年6月已缴税额和电站用电费(7563631.71万元)：村支付税额=年度税费总额</t>
    </r>
    <r>
      <rPr>
        <sz val="11"/>
        <color theme="1"/>
        <rFont val="Arial"/>
        <charset val="134"/>
      </rPr>
      <t>÷</t>
    </r>
    <r>
      <rPr>
        <sz val="11"/>
        <color theme="1"/>
        <rFont val="宋体"/>
        <charset val="134"/>
        <scheme val="minor"/>
      </rPr>
      <t>电站总容量</t>
    </r>
    <r>
      <rPr>
        <sz val="11"/>
        <color theme="1"/>
        <rFont val="Arial"/>
        <charset val="134"/>
      </rPr>
      <t>×</t>
    </r>
    <r>
      <rPr>
        <sz val="11"/>
        <color theme="1"/>
        <rFont val="宋体"/>
        <charset val="134"/>
        <scheme val="minor"/>
      </rPr>
      <t>村电站容量。</t>
    </r>
  </si>
  <si>
    <t xml:space="preserve">    5.县统筹金额=发电收益-到户收益-占地费-保险费-运维费用-税费-其他费用。村集体费用从县统筹资金中列支。</t>
  </si>
  <si>
    <t>附表2：</t>
  </si>
  <si>
    <t>2025年度村级光伏帮扶电站占地费统计表</t>
  </si>
  <si>
    <t>建设地点</t>
  </si>
  <si>
    <t>容量</t>
  </si>
  <si>
    <t>电站归属村</t>
  </si>
  <si>
    <t>村容量</t>
  </si>
  <si>
    <t>斗军湾村
（联建）</t>
  </si>
  <si>
    <t>白石山镇斗军湾</t>
  </si>
  <si>
    <t>白石山镇南石盆</t>
  </si>
  <si>
    <t>白石山镇雀儿林</t>
  </si>
  <si>
    <t>白石山村</t>
  </si>
  <si>
    <t>白石山镇白石山村</t>
  </si>
  <si>
    <t>菜村岗村</t>
  </si>
  <si>
    <t>白石山镇菜村岗村</t>
  </si>
  <si>
    <t>赵家井村</t>
  </si>
  <si>
    <t xml:space="preserve">北上屯村
（联建+单村）
</t>
  </si>
  <si>
    <t>北石佛乡石道沟</t>
  </si>
  <si>
    <t>北石佛乡牌坊</t>
  </si>
  <si>
    <t>北石佛乡艾河</t>
  </si>
  <si>
    <t>走马驿镇南台</t>
  </si>
  <si>
    <t>北上屯村（单村）</t>
  </si>
  <si>
    <t xml:space="preserve">刘家咀村
（联建+单村）
</t>
  </si>
  <si>
    <t>北石佛乡北石佛</t>
  </si>
  <si>
    <t>北石佛乡白绸</t>
  </si>
  <si>
    <t>北石佛乡张家峪</t>
  </si>
  <si>
    <t>统筹调增</t>
  </si>
  <si>
    <t>刘家嘴村（单村）</t>
  </si>
  <si>
    <t>南上屯村</t>
  </si>
  <si>
    <t>红泉村</t>
  </si>
  <si>
    <t>马庄村</t>
  </si>
  <si>
    <t>北李庄村</t>
  </si>
  <si>
    <t>北辛庄村</t>
  </si>
  <si>
    <t>东团堡村</t>
  </si>
  <si>
    <t>候家沟村</t>
  </si>
  <si>
    <t>汤子岭村</t>
  </si>
  <si>
    <t>王家湾村</t>
  </si>
  <si>
    <t>卸甲沟村</t>
  </si>
  <si>
    <t>南坡底村
（联建1）</t>
  </si>
  <si>
    <t>南马庄乡黄柏寺</t>
  </si>
  <si>
    <t>南马庄乡桑树堰</t>
  </si>
  <si>
    <t>南马庄乡小关城</t>
  </si>
  <si>
    <t>南马庄乡望天岭</t>
  </si>
  <si>
    <t>南马庄乡向阳湾</t>
  </si>
  <si>
    <t>南马庄乡南马庄</t>
  </si>
  <si>
    <t>杨家庄南李家庄</t>
  </si>
  <si>
    <t>杨家庄三道城</t>
  </si>
  <si>
    <t>杨家庄土安</t>
  </si>
  <si>
    <t>杨家庄镇兰家庄</t>
  </si>
  <si>
    <t>上庄乡黄郊</t>
  </si>
  <si>
    <t>上庄乡衙庭</t>
  </si>
  <si>
    <t>上庄乡沙岭</t>
  </si>
  <si>
    <t>王安镇二十亩地村</t>
  </si>
  <si>
    <t>南坡底村
（联建2）</t>
  </si>
  <si>
    <t>东团堡乡红花峪</t>
  </si>
  <si>
    <t>东团堡乡西团堡</t>
  </si>
  <si>
    <t>东团堡乡大道沟</t>
  </si>
  <si>
    <t>梁家庄村
（联建1）</t>
  </si>
  <si>
    <t>王安镇孙家泉村</t>
  </si>
  <si>
    <t>王安镇冷铺村</t>
  </si>
  <si>
    <t>王安镇双坨村</t>
  </si>
  <si>
    <t>王安镇东刘家庄村</t>
  </si>
  <si>
    <t>王安镇五十亩地</t>
  </si>
  <si>
    <t>统筹调减</t>
  </si>
  <si>
    <t>梁家庄村
（联建2）</t>
  </si>
  <si>
    <t>杨家庄镇周家庄</t>
  </si>
  <si>
    <t>乌龙沟乡小庄</t>
  </si>
  <si>
    <t>乌龙沟乡邓庄</t>
  </si>
  <si>
    <t>北坡底村
（联建+单村）</t>
  </si>
  <si>
    <t>南屯镇上沟</t>
  </si>
  <si>
    <t>南屯镇宋家庄</t>
  </si>
  <si>
    <t>南屯镇朱家庄</t>
  </si>
  <si>
    <t>南屯镇亚家庄</t>
  </si>
  <si>
    <t>白石山镇东龙虎</t>
  </si>
  <si>
    <t>白石山镇草厂</t>
  </si>
  <si>
    <t>白石山镇大草滩</t>
  </si>
  <si>
    <t>王安镇黄台院村</t>
  </si>
  <si>
    <t>王安镇祁家沟村</t>
  </si>
  <si>
    <t>北坡底村（单村）</t>
  </si>
  <si>
    <t>北黄土岭村</t>
  </si>
  <si>
    <t>土巷口村
（联建+单村）</t>
  </si>
  <si>
    <t>上庄乡东泉头</t>
  </si>
  <si>
    <t>上庄乡峨头</t>
  </si>
  <si>
    <t>上庄乡中庄</t>
  </si>
  <si>
    <t>上庄乡横山岭</t>
  </si>
  <si>
    <t>上庄乡下老芳</t>
  </si>
  <si>
    <t>涞源镇北台</t>
  </si>
  <si>
    <t>涞源镇北韩村</t>
  </si>
  <si>
    <t>涞源镇小西庄</t>
  </si>
  <si>
    <t>涞源镇后堡子</t>
  </si>
  <si>
    <t>白石山镇十八堰</t>
  </si>
  <si>
    <t>王安镇王家庄村</t>
  </si>
  <si>
    <t>塔崖驿黄岩头村</t>
  </si>
  <si>
    <t>塔崖驿二道河村</t>
  </si>
  <si>
    <t>塔崖驿榆树台村</t>
  </si>
  <si>
    <t>银坊镇黄土岭</t>
  </si>
  <si>
    <t>土巷口村（单村）</t>
  </si>
  <si>
    <t>北牛栏村</t>
  </si>
  <si>
    <t>斜山村</t>
  </si>
  <si>
    <t>寨沟门村</t>
  </si>
  <si>
    <t>南马庄向阳会村</t>
  </si>
  <si>
    <t>水堡镇塔儿村</t>
  </si>
  <si>
    <t>泉坊冯村</t>
  </si>
  <si>
    <t>辛庄村</t>
  </si>
  <si>
    <t>留家庄村（联建）</t>
  </si>
  <si>
    <t>王安镇南赵庄村</t>
  </si>
  <si>
    <t>王安镇芦草湾村</t>
  </si>
  <si>
    <t>张家铺村（联建）</t>
  </si>
  <si>
    <t>塔崖驿北铺村</t>
  </si>
  <si>
    <t>塔崖驿卜荷村</t>
  </si>
  <si>
    <t>塔崖驿塔崖驿村</t>
  </si>
  <si>
    <t>塔崖驿西杏花村</t>
  </si>
  <si>
    <t>塔崖驿大东沟村</t>
  </si>
  <si>
    <t>东团堡乡养老河</t>
  </si>
  <si>
    <t>东团堡乡连巴岭</t>
  </si>
  <si>
    <t>东团堡乡箭杆河</t>
  </si>
  <si>
    <t>东团堡乡袁家村</t>
  </si>
  <si>
    <t>白石山镇白石口</t>
  </si>
  <si>
    <t>白石山镇荆山口</t>
  </si>
  <si>
    <t>白石山镇西龙虎</t>
  </si>
  <si>
    <t>白石山镇杨家川</t>
  </si>
  <si>
    <t>坡水村</t>
  </si>
  <si>
    <t>烧车村</t>
  </si>
  <si>
    <t>团圆村</t>
  </si>
  <si>
    <t>伊家铺村</t>
  </si>
  <si>
    <t>范台村</t>
  </si>
  <si>
    <t>范庄旺村</t>
  </si>
  <si>
    <t>南屯镇</t>
  </si>
  <si>
    <t>胡家庄村</t>
  </si>
  <si>
    <t>曹家庄村</t>
  </si>
  <si>
    <t>黑山村</t>
  </si>
  <si>
    <t>南阳峪村</t>
  </si>
  <si>
    <t>清风沟村</t>
  </si>
  <si>
    <t>上老芳村</t>
  </si>
  <si>
    <t>上庄村</t>
  </si>
  <si>
    <t>西泉头村</t>
  </si>
  <si>
    <t>水堡村</t>
  </si>
  <si>
    <t>板铺庄村</t>
  </si>
  <si>
    <t>杜家台村</t>
  </si>
  <si>
    <t>山炮村</t>
  </si>
  <si>
    <t>银山口村</t>
  </si>
  <si>
    <t>马台村</t>
  </si>
  <si>
    <t>天桥村</t>
  </si>
  <si>
    <t>北坛村
（联建）</t>
  </si>
  <si>
    <t>杏树台村
（联建）</t>
  </si>
  <si>
    <t>银炉台村</t>
  </si>
  <si>
    <t>牛栏村</t>
  </si>
  <si>
    <t>合婚台村</t>
  </si>
  <si>
    <t>吉河村</t>
  </si>
  <si>
    <t>南沟村</t>
  </si>
  <si>
    <t>张家坟村</t>
  </si>
  <si>
    <t>北城子村
(联建）</t>
  </si>
  <si>
    <t>松树坨</t>
  </si>
  <si>
    <t>总 计</t>
  </si>
  <si>
    <t>注：占地费为每千瓦每年50元。</t>
  </si>
  <si>
    <t>2021年度村级光伏扶贫电站村集体收益统计表</t>
  </si>
  <si>
    <t>2021.07.15</t>
  </si>
  <si>
    <t>电站容量（千瓦）</t>
  </si>
  <si>
    <t>贫困户收益</t>
  </si>
  <si>
    <t>占地费（50元/千瓦）</t>
  </si>
  <si>
    <t>运维费用(元）</t>
  </si>
  <si>
    <t>保险费用</t>
  </si>
  <si>
    <t>税费及其他费用</t>
  </si>
  <si>
    <t>县统筹使用金额(元)</t>
  </si>
  <si>
    <t>村集体收益(元)</t>
  </si>
  <si>
    <t>46村</t>
  </si>
  <si>
    <t>南赵庄</t>
  </si>
  <si>
    <t>烟煤洞</t>
  </si>
  <si>
    <r>
      <rPr>
        <sz val="11"/>
        <color theme="1"/>
        <rFont val="宋体"/>
        <charset val="134"/>
        <scheme val="minor"/>
      </rPr>
      <t>注：1.发电收益为2020年7月至2021年6月电费总收益，联建电站村收益按照千瓦数进行核算（联建站年度收益</t>
    </r>
    <r>
      <rPr>
        <sz val="11"/>
        <color theme="1"/>
        <rFont val="Arial"/>
        <charset val="134"/>
      </rPr>
      <t>÷</t>
    </r>
    <r>
      <rPr>
        <sz val="11"/>
        <color theme="1"/>
        <rFont val="宋体"/>
        <charset val="134"/>
        <scheme val="minor"/>
      </rPr>
      <t>联建电站容量</t>
    </r>
    <r>
      <rPr>
        <sz val="11"/>
        <color theme="1"/>
        <rFont val="Arial"/>
        <charset val="134"/>
      </rPr>
      <t>×</t>
    </r>
    <r>
      <rPr>
        <sz val="11"/>
        <color theme="1"/>
        <rFont val="宋体"/>
        <charset val="134"/>
        <scheme val="minor"/>
      </rPr>
      <t>村电站容量=村电站收益）</t>
    </r>
  </si>
  <si>
    <t xml:space="preserve">    2.贫困户收益为152个村2020年7月至2021年6月分配到户的收益。</t>
  </si>
  <si>
    <t xml:space="preserve">    3.46村运维等费=年度运维费用(51万元）÷46个村（每村300千瓦）；106村运维费用=年度运维费用（228万元）÷42343×村电站千瓦数。</t>
  </si>
  <si>
    <r>
      <rPr>
        <sz val="11"/>
        <color theme="1"/>
        <rFont val="宋体"/>
        <charset val="134"/>
        <scheme val="minor"/>
      </rPr>
      <t xml:space="preserve">    4.保险费用=一年期保费总额（112.293333万元）</t>
    </r>
    <r>
      <rPr>
        <sz val="11"/>
        <color theme="1"/>
        <rFont val="Arial"/>
        <charset val="134"/>
      </rPr>
      <t>÷</t>
    </r>
    <r>
      <rPr>
        <sz val="11"/>
        <color theme="1"/>
        <rFont val="宋体"/>
        <charset val="134"/>
        <scheme val="minor"/>
      </rPr>
      <t>电站容量（56143千瓦）</t>
    </r>
    <r>
      <rPr>
        <sz val="11"/>
        <color theme="1"/>
        <rFont val="Arial"/>
        <charset val="134"/>
      </rPr>
      <t>×</t>
    </r>
    <r>
      <rPr>
        <sz val="11"/>
        <color theme="1"/>
        <rFont val="宋体"/>
        <charset val="134"/>
        <scheme val="minor"/>
      </rPr>
      <t>村电站容量。</t>
    </r>
  </si>
  <si>
    <t xml:space="preserve">    5.税费为2020年7月至2021年6月已缴税额(739.363675万元)。其他费用为106个电站接入国网监测平台(171.6万元)和电站数据监测流量费用(1.3137万元)</t>
  </si>
  <si>
    <t xml:space="preserve">    6.县统筹金额=发电收益-贫困户收益-占地费-保险费-运维费用-税费-其他费用。村集体费用从县统筹资金中列支。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</si>
</sst>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  <numFmt numFmtId="178" formatCode="0.00_);\(0.00\)"/>
    <numFmt numFmtId="179" formatCode="0.00;[Red]0.00"/>
  </numFmts>
  <fonts count="3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20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0"/>
    </font>
    <font>
      <b/>
      <sz val="9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FF0000"/>
      <name val="宋体"/>
      <charset val="134"/>
    </font>
    <font>
      <sz val="10"/>
      <color theme="1"/>
      <name val="宋体"/>
      <charset val="134"/>
      <scheme val="minor"/>
    </font>
    <font>
      <sz val="11"/>
      <color rgb="FFFF0000"/>
      <name val="宋体"/>
      <charset val="0"/>
    </font>
    <font>
      <b/>
      <sz val="11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Arial"/>
      <charset val="134"/>
    </font>
  </fonts>
  <fills count="3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5" borderId="7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6" borderId="10" applyNumberFormat="0" applyAlignment="0" applyProtection="0">
      <alignment vertical="center"/>
    </xf>
    <xf numFmtId="0" fontId="24" fillId="7" borderId="11" applyNumberFormat="0" applyAlignment="0" applyProtection="0">
      <alignment vertical="center"/>
    </xf>
    <xf numFmtId="0" fontId="25" fillId="7" borderId="10" applyNumberFormat="0" applyAlignment="0" applyProtection="0">
      <alignment vertical="center"/>
    </xf>
    <xf numFmtId="0" fontId="26" fillId="8" borderId="12" applyNumberFormat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176" fontId="1" fillId="0" borderId="0" xfId="0" applyNumberFormat="1" applyFont="1" applyFill="1">
      <alignment vertical="center"/>
    </xf>
    <xf numFmtId="176" fontId="0" fillId="0" borderId="0" xfId="0" applyNumberFormat="1" applyFill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76" fontId="4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0" fontId="2" fillId="0" borderId="0" xfId="0" applyFont="1" applyProtection="1">
      <alignment vertical="center"/>
    </xf>
    <xf numFmtId="0" fontId="0" fillId="0" borderId="0" xfId="0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horizontal="center" vertical="center" wrapText="1"/>
    </xf>
    <xf numFmtId="0" fontId="0" fillId="2" borderId="1" xfId="0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0" xfId="0" applyFill="1">
      <alignment vertical="center"/>
    </xf>
    <xf numFmtId="0" fontId="0" fillId="4" borderId="0" xfId="0" applyFill="1">
      <alignment vertical="center"/>
    </xf>
    <xf numFmtId="178" fontId="0" fillId="4" borderId="0" xfId="0" applyNumberFormat="1" applyFill="1" applyAlignment="1">
      <alignment horizontal="center" vertical="center"/>
    </xf>
    <xf numFmtId="178" fontId="0" fillId="4" borderId="0" xfId="0" applyNumberFormat="1" applyFill="1">
      <alignment vertical="center"/>
    </xf>
    <xf numFmtId="0" fontId="2" fillId="4" borderId="0" xfId="0" applyFont="1" applyFill="1" applyProtection="1">
      <alignment vertical="center"/>
    </xf>
    <xf numFmtId="0" fontId="0" fillId="4" borderId="0" xfId="0" applyFill="1" applyProtection="1">
      <alignment vertical="center"/>
    </xf>
    <xf numFmtId="178" fontId="0" fillId="4" borderId="0" xfId="0" applyNumberFormat="1" applyFill="1" applyAlignment="1" applyProtection="1">
      <alignment horizontal="center" vertical="center"/>
    </xf>
    <xf numFmtId="178" fontId="0" fillId="4" borderId="0" xfId="0" applyNumberFormat="1" applyFill="1" applyProtection="1">
      <alignment vertical="center"/>
    </xf>
    <xf numFmtId="0" fontId="3" fillId="4" borderId="0" xfId="0" applyFont="1" applyFill="1" applyAlignment="1" applyProtection="1">
      <alignment horizontal="center" vertical="center"/>
    </xf>
    <xf numFmtId="178" fontId="4" fillId="4" borderId="0" xfId="0" applyNumberFormat="1" applyFont="1" applyFill="1" applyAlignment="1" applyProtection="1">
      <alignment horizontal="center" vertical="center"/>
    </xf>
    <xf numFmtId="0" fontId="4" fillId="4" borderId="0" xfId="0" applyFont="1" applyFill="1" applyAlignment="1" applyProtection="1">
      <alignment horizontal="center" vertical="center"/>
    </xf>
    <xf numFmtId="178" fontId="3" fillId="4" borderId="0" xfId="0" applyNumberFormat="1" applyFont="1" applyFill="1" applyAlignment="1" applyProtection="1">
      <alignment horizontal="center" vertical="center"/>
    </xf>
    <xf numFmtId="0" fontId="0" fillId="4" borderId="1" xfId="0" applyFill="1" applyBorder="1" applyAlignment="1" applyProtection="1">
      <alignment horizontal="center" vertical="center"/>
    </xf>
    <xf numFmtId="0" fontId="0" fillId="4" borderId="1" xfId="0" applyFill="1" applyBorder="1" applyAlignment="1" applyProtection="1">
      <alignment horizontal="center" vertical="center" wrapText="1"/>
    </xf>
    <xf numFmtId="178" fontId="1" fillId="3" borderId="1" xfId="0" applyNumberFormat="1" applyFont="1" applyFill="1" applyBorder="1" applyAlignment="1" applyProtection="1">
      <alignment horizontal="center" vertical="center" wrapText="1"/>
    </xf>
    <xf numFmtId="176" fontId="0" fillId="3" borderId="1" xfId="0" applyNumberForma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5" fillId="4" borderId="1" xfId="0" applyFont="1" applyFill="1" applyBorder="1" applyAlignment="1" applyProtection="1">
      <alignment horizontal="center" vertical="center"/>
    </xf>
    <xf numFmtId="178" fontId="6" fillId="4" borderId="1" xfId="0" applyNumberFormat="1" applyFont="1" applyFill="1" applyBorder="1" applyAlignment="1" applyProtection="1">
      <alignment horizontal="center" vertical="center"/>
    </xf>
    <xf numFmtId="176" fontId="6" fillId="4" borderId="1" xfId="0" applyNumberFormat="1" applyFont="1" applyFill="1" applyBorder="1" applyAlignment="1" applyProtection="1">
      <alignment horizontal="center" vertical="center"/>
    </xf>
    <xf numFmtId="177" fontId="6" fillId="4" borderId="1" xfId="0" applyNumberFormat="1" applyFont="1" applyFill="1" applyBorder="1" applyAlignment="1" applyProtection="1">
      <alignment horizontal="center" vertical="center"/>
    </xf>
    <xf numFmtId="0" fontId="11" fillId="4" borderId="1" xfId="0" applyFont="1" applyFill="1" applyBorder="1" applyAlignment="1" applyProtection="1">
      <alignment horizontal="center" vertical="center"/>
    </xf>
    <xf numFmtId="178" fontId="11" fillId="4" borderId="1" xfId="0" applyNumberFormat="1" applyFont="1" applyFill="1" applyBorder="1" applyAlignment="1" applyProtection="1">
      <alignment horizontal="center" vertical="center"/>
    </xf>
    <xf numFmtId="176" fontId="11" fillId="4" borderId="1" xfId="0" applyNumberFormat="1" applyFont="1" applyFill="1" applyBorder="1" applyAlignment="1" applyProtection="1">
      <alignment horizontal="center" vertical="center"/>
    </xf>
    <xf numFmtId="177" fontId="11" fillId="4" borderId="1" xfId="0" applyNumberFormat="1" applyFont="1" applyFill="1" applyBorder="1" applyAlignment="1" applyProtection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7" fillId="4" borderId="1" xfId="0" applyFont="1" applyFill="1" applyBorder="1" applyAlignment="1" applyProtection="1">
      <alignment horizontal="center" vertical="center"/>
    </xf>
    <xf numFmtId="0" fontId="7" fillId="4" borderId="1" xfId="0" applyNumberFormat="1" applyFont="1" applyFill="1" applyBorder="1" applyAlignment="1" applyProtection="1">
      <alignment horizontal="center" vertical="center"/>
    </xf>
    <xf numFmtId="0" fontId="6" fillId="4" borderId="1" xfId="0" applyFont="1" applyFill="1" applyBorder="1" applyAlignment="1" applyProtection="1">
      <alignment horizontal="center" vertical="center"/>
    </xf>
    <xf numFmtId="0" fontId="6" fillId="4" borderId="1" xfId="0" applyNumberFormat="1" applyFont="1" applyFill="1" applyBorder="1" applyAlignment="1" applyProtection="1">
      <alignment horizontal="center" vertical="center"/>
    </xf>
    <xf numFmtId="0" fontId="11" fillId="4" borderId="5" xfId="0" applyFont="1" applyFill="1" applyBorder="1" applyAlignment="1" applyProtection="1">
      <alignment horizontal="center" vertical="center"/>
    </xf>
    <xf numFmtId="0" fontId="11" fillId="4" borderId="6" xfId="0" applyFont="1" applyFill="1" applyBorder="1" applyAlignment="1" applyProtection="1">
      <alignment horizontal="center" vertical="center"/>
    </xf>
    <xf numFmtId="0" fontId="12" fillId="4" borderId="0" xfId="0" applyFont="1" applyFill="1" applyAlignment="1" applyProtection="1">
      <alignment horizontal="center" vertical="center"/>
    </xf>
    <xf numFmtId="0" fontId="0" fillId="3" borderId="1" xfId="0" applyFill="1" applyBorder="1" applyAlignment="1" applyProtection="1">
      <alignment horizontal="center" vertical="center" wrapText="1"/>
    </xf>
    <xf numFmtId="179" fontId="11" fillId="4" borderId="1" xfId="0" applyNumberFormat="1" applyFont="1" applyFill="1" applyBorder="1" applyAlignment="1" applyProtection="1">
      <alignment horizontal="center" vertical="center"/>
    </xf>
    <xf numFmtId="0" fontId="13" fillId="4" borderId="1" xfId="0" applyFont="1" applyFill="1" applyBorder="1" applyAlignment="1" applyProtection="1">
      <alignment horizontal="center" vertical="center"/>
    </xf>
    <xf numFmtId="0" fontId="13" fillId="4" borderId="1" xfId="0" applyNumberFormat="1" applyFont="1" applyFill="1" applyBorder="1" applyAlignment="1" applyProtection="1">
      <alignment horizontal="center" vertical="center"/>
    </xf>
    <xf numFmtId="0" fontId="5" fillId="4" borderId="1" xfId="0" applyNumberFormat="1" applyFont="1" applyFill="1" applyBorder="1" applyAlignment="1" applyProtection="1">
      <alignment horizontal="center" vertical="center"/>
    </xf>
    <xf numFmtId="0" fontId="5" fillId="4" borderId="5" xfId="0" applyFont="1" applyFill="1" applyBorder="1" applyAlignment="1" applyProtection="1">
      <alignment horizontal="center" vertical="center"/>
    </xf>
    <xf numFmtId="0" fontId="5" fillId="4" borderId="6" xfId="0" applyFont="1" applyFill="1" applyBorder="1" applyAlignment="1" applyProtection="1">
      <alignment horizontal="center" vertical="center"/>
    </xf>
    <xf numFmtId="0" fontId="14" fillId="4" borderId="1" xfId="0" applyFont="1" applyFill="1" applyBorder="1" applyAlignment="1" applyProtection="1">
      <alignment horizontal="center" vertical="center"/>
    </xf>
    <xf numFmtId="0" fontId="0" fillId="4" borderId="0" xfId="0" applyFont="1" applyFill="1" applyProtection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82"/>
  <sheetViews>
    <sheetView tabSelected="1" view="pageBreakPreview" zoomScaleNormal="100" workbookViewId="0">
      <selection activeCell="J10" sqref="J10"/>
    </sheetView>
  </sheetViews>
  <sheetFormatPr defaultColWidth="9" defaultRowHeight="13.5"/>
  <cols>
    <col min="1" max="1" width="7.16666666666667" style="47" customWidth="1"/>
    <col min="2" max="2" width="7.375" style="47" customWidth="1"/>
    <col min="3" max="3" width="8.875" style="47" customWidth="1"/>
    <col min="4" max="4" width="8.125" style="47" customWidth="1"/>
    <col min="5" max="5" width="13.75" style="48" customWidth="1"/>
    <col min="6" max="6" width="16" style="49" customWidth="1"/>
    <col min="7" max="7" width="10.375" style="47" customWidth="1"/>
    <col min="8" max="8" width="11.5" style="47" customWidth="1"/>
    <col min="9" max="9" width="13.75" style="47" customWidth="1"/>
    <col min="10" max="10" width="14.375" style="47" customWidth="1"/>
    <col min="11" max="11" width="11.6666666666667" style="47" customWidth="1"/>
    <col min="12" max="12" width="7" style="47" customWidth="1"/>
    <col min="13" max="16384" width="9" style="2"/>
  </cols>
  <sheetData>
    <row r="1" s="2" customFormat="1" spans="1:12">
      <c r="A1" s="50" t="s">
        <v>0</v>
      </c>
      <c r="B1" s="51"/>
      <c r="C1" s="51"/>
      <c r="D1" s="51"/>
      <c r="E1" s="52"/>
      <c r="F1" s="53"/>
      <c r="G1" s="51"/>
      <c r="H1" s="51"/>
      <c r="I1" s="51"/>
      <c r="J1" s="51"/>
      <c r="K1" s="51"/>
      <c r="L1" s="51"/>
    </row>
    <row r="2" s="2" customFormat="1" ht="24" customHeight="1" spans="1:12">
      <c r="A2" s="54" t="s">
        <v>1</v>
      </c>
      <c r="B2" s="54"/>
      <c r="C2" s="54"/>
      <c r="D2" s="54"/>
      <c r="E2" s="55"/>
      <c r="F2" s="55"/>
      <c r="G2" s="54"/>
      <c r="H2" s="56"/>
      <c r="I2" s="54"/>
      <c r="J2" s="54"/>
      <c r="K2" s="56"/>
      <c r="L2" s="54"/>
    </row>
    <row r="3" s="2" customFormat="1" ht="16" customHeight="1" spans="1:12">
      <c r="A3" s="54"/>
      <c r="B3" s="54"/>
      <c r="C3" s="54"/>
      <c r="D3" s="54"/>
      <c r="E3" s="57"/>
      <c r="F3" s="57"/>
      <c r="G3" s="54"/>
      <c r="H3" s="54"/>
      <c r="I3" s="78" t="s">
        <v>2</v>
      </c>
      <c r="J3" s="54"/>
      <c r="K3" s="78" t="s">
        <v>3</v>
      </c>
      <c r="L3" s="54"/>
    </row>
    <row r="4" s="46" customFormat="1" spans="1:12">
      <c r="A4" s="58" t="s">
        <v>4</v>
      </c>
      <c r="B4" s="58" t="s">
        <v>5</v>
      </c>
      <c r="C4" s="58" t="s">
        <v>6</v>
      </c>
      <c r="D4" s="59" t="s">
        <v>7</v>
      </c>
      <c r="E4" s="60" t="s">
        <v>8</v>
      </c>
      <c r="F4" s="60" t="s">
        <v>9</v>
      </c>
      <c r="G4" s="61" t="s">
        <v>10</v>
      </c>
      <c r="H4" s="62" t="s">
        <v>11</v>
      </c>
      <c r="I4" s="62" t="s">
        <v>12</v>
      </c>
      <c r="J4" s="79" t="s">
        <v>13</v>
      </c>
      <c r="K4" s="62" t="s">
        <v>14</v>
      </c>
      <c r="L4" s="59" t="s">
        <v>15</v>
      </c>
    </row>
    <row r="5" s="2" customFormat="1" spans="1:12">
      <c r="A5" s="63">
        <v>1</v>
      </c>
      <c r="B5" s="63" t="s">
        <v>16</v>
      </c>
      <c r="C5" s="63" t="s">
        <v>17</v>
      </c>
      <c r="D5" s="63">
        <v>420</v>
      </c>
      <c r="E5" s="64">
        <v>356339.240105803</v>
      </c>
      <c r="F5" s="64">
        <v>230010</v>
      </c>
      <c r="G5" s="65">
        <v>21000</v>
      </c>
      <c r="H5" s="66">
        <v>22615.308315424</v>
      </c>
      <c r="I5" s="66">
        <f>7563631.71/56143*D5</f>
        <v>56582.7497319345</v>
      </c>
      <c r="J5" s="66">
        <f>E5-F5-G5-H5-I5</f>
        <v>26131.1820584445</v>
      </c>
      <c r="K5" s="74">
        <v>30000</v>
      </c>
      <c r="L5" s="63" t="s">
        <v>18</v>
      </c>
    </row>
    <row r="6" customFormat="1" spans="1:12">
      <c r="A6" s="63">
        <v>2</v>
      </c>
      <c r="B6" s="63"/>
      <c r="C6" s="63" t="s">
        <v>16</v>
      </c>
      <c r="D6" s="63">
        <v>300</v>
      </c>
      <c r="E6" s="64">
        <v>298427.4</v>
      </c>
      <c r="F6" s="64">
        <v>228070</v>
      </c>
      <c r="G6" s="65">
        <v>15000</v>
      </c>
      <c r="H6" s="66">
        <v>15652.1739130435</v>
      </c>
      <c r="I6" s="66">
        <f>7563631.71/56143*D6</f>
        <v>40416.2498085247</v>
      </c>
      <c r="J6" s="66">
        <f t="shared" ref="J6:J37" si="0">E6-F6-G6-H6-I6</f>
        <v>-711.023721568141</v>
      </c>
      <c r="K6" s="74">
        <v>20000</v>
      </c>
      <c r="L6" s="63" t="s">
        <v>19</v>
      </c>
    </row>
    <row r="7" customFormat="1" spans="1:12">
      <c r="A7" s="63">
        <v>3</v>
      </c>
      <c r="B7" s="63"/>
      <c r="C7" s="63" t="s">
        <v>20</v>
      </c>
      <c r="D7" s="63">
        <v>300</v>
      </c>
      <c r="E7" s="64">
        <v>265779.76</v>
      </c>
      <c r="F7" s="64">
        <v>415130</v>
      </c>
      <c r="G7" s="65">
        <v>15000</v>
      </c>
      <c r="H7" s="66">
        <v>15652.1739130435</v>
      </c>
      <c r="I7" s="66">
        <f t="shared" ref="I6:I37" si="1">7563631.71/56143*D7</f>
        <v>40416.2498085247</v>
      </c>
      <c r="J7" s="66">
        <f t="shared" si="0"/>
        <v>-220418.663721568</v>
      </c>
      <c r="K7" s="74">
        <v>20000</v>
      </c>
      <c r="L7" s="63" t="s">
        <v>19</v>
      </c>
    </row>
    <row r="8" s="2" customFormat="1" spans="1:12">
      <c r="A8" s="63">
        <v>4</v>
      </c>
      <c r="B8" s="63"/>
      <c r="C8" s="63" t="s">
        <v>21</v>
      </c>
      <c r="D8" s="63">
        <v>483</v>
      </c>
      <c r="E8" s="64">
        <v>409790.126121673</v>
      </c>
      <c r="F8" s="64">
        <v>283010</v>
      </c>
      <c r="G8" s="65">
        <v>24150</v>
      </c>
      <c r="H8" s="66">
        <v>26007.6045627376</v>
      </c>
      <c r="I8" s="66">
        <f t="shared" si="1"/>
        <v>65070.1621917247</v>
      </c>
      <c r="J8" s="66">
        <f t="shared" si="0"/>
        <v>11552.3593672107</v>
      </c>
      <c r="K8" s="74">
        <v>30000</v>
      </c>
      <c r="L8" s="63" t="s">
        <v>18</v>
      </c>
    </row>
    <row r="9" s="2" customFormat="1" spans="1:12">
      <c r="A9" s="63">
        <v>5</v>
      </c>
      <c r="B9" s="63"/>
      <c r="C9" s="63" t="s">
        <v>22</v>
      </c>
      <c r="D9" s="63">
        <v>420</v>
      </c>
      <c r="E9" s="64">
        <v>356339.240105803</v>
      </c>
      <c r="F9" s="64">
        <v>62940</v>
      </c>
      <c r="G9" s="65">
        <v>21000</v>
      </c>
      <c r="H9" s="66">
        <v>22615.308315424</v>
      </c>
      <c r="I9" s="66">
        <f t="shared" si="1"/>
        <v>56582.7497319345</v>
      </c>
      <c r="J9" s="66">
        <f t="shared" si="0"/>
        <v>193201.182058444</v>
      </c>
      <c r="K9" s="74">
        <v>40000</v>
      </c>
      <c r="L9" s="63" t="s">
        <v>18</v>
      </c>
    </row>
    <row r="10" s="2" customFormat="1" spans="1:12">
      <c r="A10" s="63">
        <v>6</v>
      </c>
      <c r="B10" s="63"/>
      <c r="C10" s="63" t="s">
        <v>23</v>
      </c>
      <c r="D10" s="63">
        <v>420</v>
      </c>
      <c r="E10" s="64">
        <v>356339.240105803</v>
      </c>
      <c r="F10" s="64">
        <v>244940</v>
      </c>
      <c r="G10" s="65">
        <v>21000</v>
      </c>
      <c r="H10" s="66">
        <v>22615.308315424</v>
      </c>
      <c r="I10" s="66">
        <f t="shared" si="1"/>
        <v>56582.7497319345</v>
      </c>
      <c r="J10" s="66">
        <f t="shared" si="0"/>
        <v>11201.1820584445</v>
      </c>
      <c r="K10" s="74">
        <v>30000</v>
      </c>
      <c r="L10" s="63" t="s">
        <v>18</v>
      </c>
    </row>
    <row r="11" s="2" customFormat="1" spans="1:12">
      <c r="A11" s="63">
        <v>7</v>
      </c>
      <c r="B11" s="63"/>
      <c r="C11" s="63" t="s">
        <v>24</v>
      </c>
      <c r="D11" s="63">
        <v>420</v>
      </c>
      <c r="E11" s="64">
        <v>356339.240105803</v>
      </c>
      <c r="F11" s="64">
        <v>245200</v>
      </c>
      <c r="G11" s="65">
        <v>21000</v>
      </c>
      <c r="H11" s="66">
        <v>22615.308315424</v>
      </c>
      <c r="I11" s="66">
        <f t="shared" si="1"/>
        <v>56582.7497319345</v>
      </c>
      <c r="J11" s="66">
        <f t="shared" si="0"/>
        <v>10941.1820584445</v>
      </c>
      <c r="K11" s="74">
        <v>30000</v>
      </c>
      <c r="L11" s="63" t="s">
        <v>18</v>
      </c>
    </row>
    <row r="12" s="2" customFormat="1" spans="1:12">
      <c r="A12" s="63">
        <v>8</v>
      </c>
      <c r="B12" s="63"/>
      <c r="C12" s="63" t="s">
        <v>25</v>
      </c>
      <c r="D12" s="63">
        <v>420</v>
      </c>
      <c r="E12" s="64">
        <v>356339.240105803</v>
      </c>
      <c r="F12" s="64">
        <v>248840</v>
      </c>
      <c r="G12" s="65">
        <v>21000</v>
      </c>
      <c r="H12" s="66">
        <v>22615.308315424</v>
      </c>
      <c r="I12" s="66">
        <f t="shared" si="1"/>
        <v>56582.7497319345</v>
      </c>
      <c r="J12" s="66">
        <f t="shared" si="0"/>
        <v>7301.18205844448</v>
      </c>
      <c r="K12" s="74">
        <v>30000</v>
      </c>
      <c r="L12" s="63" t="s">
        <v>18</v>
      </c>
    </row>
    <row r="13" s="2" customFormat="1" spans="1:12">
      <c r="A13" s="63">
        <v>9</v>
      </c>
      <c r="B13" s="63"/>
      <c r="C13" s="63" t="s">
        <v>26</v>
      </c>
      <c r="D13" s="63">
        <v>392</v>
      </c>
      <c r="E13" s="64">
        <v>332583.290765416</v>
      </c>
      <c r="F13" s="64">
        <v>206460</v>
      </c>
      <c r="G13" s="65">
        <v>19600</v>
      </c>
      <c r="H13" s="66">
        <v>21107.6210943958</v>
      </c>
      <c r="I13" s="66">
        <f t="shared" si="1"/>
        <v>52810.5664164722</v>
      </c>
      <c r="J13" s="66">
        <f t="shared" si="0"/>
        <v>32605.103254548</v>
      </c>
      <c r="K13" s="74">
        <v>30000</v>
      </c>
      <c r="L13" s="63" t="s">
        <v>18</v>
      </c>
    </row>
    <row r="14" s="2" customFormat="1" spans="1:12">
      <c r="A14" s="63">
        <v>10</v>
      </c>
      <c r="B14" s="63"/>
      <c r="C14" s="63" t="s">
        <v>27</v>
      </c>
      <c r="D14" s="63">
        <v>329</v>
      </c>
      <c r="E14" s="64">
        <v>279132.404749545</v>
      </c>
      <c r="F14" s="64">
        <v>106440</v>
      </c>
      <c r="G14" s="65">
        <v>16450</v>
      </c>
      <c r="H14" s="66">
        <v>17715.3248470822</v>
      </c>
      <c r="I14" s="66">
        <f t="shared" si="1"/>
        <v>44323.153956682</v>
      </c>
      <c r="J14" s="66">
        <f t="shared" si="0"/>
        <v>94203.9259457807</v>
      </c>
      <c r="K14" s="74">
        <v>30000</v>
      </c>
      <c r="L14" s="63" t="s">
        <v>18</v>
      </c>
    </row>
    <row r="15" s="2" customFormat="1" spans="1:12">
      <c r="A15" s="63">
        <v>11</v>
      </c>
      <c r="B15" s="63"/>
      <c r="C15" s="63" t="s">
        <v>28</v>
      </c>
      <c r="D15" s="63">
        <v>420</v>
      </c>
      <c r="E15" s="64">
        <v>356339.240105803</v>
      </c>
      <c r="F15" s="64">
        <v>140020</v>
      </c>
      <c r="G15" s="65">
        <v>21000</v>
      </c>
      <c r="H15" s="66">
        <v>22615.308315424</v>
      </c>
      <c r="I15" s="66">
        <f t="shared" si="1"/>
        <v>56582.7497319345</v>
      </c>
      <c r="J15" s="66">
        <f t="shared" si="0"/>
        <v>116121.182058444</v>
      </c>
      <c r="K15" s="74">
        <v>40000</v>
      </c>
      <c r="L15" s="63" t="s">
        <v>18</v>
      </c>
    </row>
    <row r="16" s="2" customFormat="1" spans="1:12">
      <c r="A16" s="63">
        <v>12</v>
      </c>
      <c r="B16" s="63"/>
      <c r="C16" s="63" t="s">
        <v>29</v>
      </c>
      <c r="D16" s="63">
        <v>420</v>
      </c>
      <c r="E16" s="64">
        <v>356339.240105803</v>
      </c>
      <c r="F16" s="64">
        <v>382210</v>
      </c>
      <c r="G16" s="65">
        <v>21000</v>
      </c>
      <c r="H16" s="66">
        <v>22615.308315424</v>
      </c>
      <c r="I16" s="66">
        <f t="shared" si="1"/>
        <v>56582.7497319345</v>
      </c>
      <c r="J16" s="66">
        <f t="shared" si="0"/>
        <v>-126068.817941556</v>
      </c>
      <c r="K16" s="74">
        <v>20000</v>
      </c>
      <c r="L16" s="63" t="s">
        <v>18</v>
      </c>
    </row>
    <row r="17" s="2" customFormat="1" spans="1:12">
      <c r="A17" s="63">
        <v>13</v>
      </c>
      <c r="B17" s="63"/>
      <c r="C17" s="63" t="s">
        <v>30</v>
      </c>
      <c r="D17" s="63">
        <v>476</v>
      </c>
      <c r="E17" s="64">
        <v>403851.138786576</v>
      </c>
      <c r="F17" s="64">
        <v>261240</v>
      </c>
      <c r="G17" s="65">
        <v>23800</v>
      </c>
      <c r="H17" s="66">
        <v>25630.6827574806</v>
      </c>
      <c r="I17" s="66">
        <f t="shared" si="1"/>
        <v>64127.1163628591</v>
      </c>
      <c r="J17" s="66">
        <f t="shared" si="0"/>
        <v>29053.3396662363</v>
      </c>
      <c r="K17" s="74">
        <v>30000</v>
      </c>
      <c r="L17" s="63" t="s">
        <v>18</v>
      </c>
    </row>
    <row r="18" customFormat="1" spans="1:12">
      <c r="A18" s="67" t="s">
        <v>31</v>
      </c>
      <c r="B18" s="67"/>
      <c r="C18" s="67">
        <v>13</v>
      </c>
      <c r="D18" s="67">
        <v>5220</v>
      </c>
      <c r="E18" s="68">
        <v>4483938.80116383</v>
      </c>
      <c r="F18" s="68">
        <v>3054510</v>
      </c>
      <c r="G18" s="69">
        <v>261000</v>
      </c>
      <c r="H18" s="70">
        <v>280072.739295751</v>
      </c>
      <c r="I18" s="70">
        <v>703242.746668329</v>
      </c>
      <c r="J18" s="70">
        <v>185113.315199752</v>
      </c>
      <c r="K18" s="67">
        <v>380000</v>
      </c>
      <c r="L18" s="63"/>
    </row>
    <row r="19" customFormat="1" spans="1:12">
      <c r="A19" s="63">
        <v>14</v>
      </c>
      <c r="B19" s="63" t="s">
        <v>32</v>
      </c>
      <c r="C19" s="63" t="s">
        <v>33</v>
      </c>
      <c r="D19" s="63">
        <v>420</v>
      </c>
      <c r="E19" s="64">
        <v>356339.240105803</v>
      </c>
      <c r="F19" s="64">
        <v>849090</v>
      </c>
      <c r="G19" s="65">
        <v>21000</v>
      </c>
      <c r="H19" s="66">
        <v>22615.308315424</v>
      </c>
      <c r="I19" s="66">
        <f t="shared" si="1"/>
        <v>56582.7497319345</v>
      </c>
      <c r="J19" s="66">
        <f t="shared" si="0"/>
        <v>-592948.817941556</v>
      </c>
      <c r="K19" s="74">
        <v>20000</v>
      </c>
      <c r="L19" s="63" t="s">
        <v>18</v>
      </c>
    </row>
    <row r="20" s="2" customFormat="1" spans="1:12">
      <c r="A20" s="63">
        <v>15</v>
      </c>
      <c r="B20" s="63"/>
      <c r="C20" s="63" t="s">
        <v>34</v>
      </c>
      <c r="D20" s="63">
        <v>441</v>
      </c>
      <c r="E20" s="64">
        <v>419971.247267553</v>
      </c>
      <c r="F20" s="64">
        <v>253230</v>
      </c>
      <c r="G20" s="65">
        <v>22050</v>
      </c>
      <c r="H20" s="66">
        <v>23746.0737311952</v>
      </c>
      <c r="I20" s="66">
        <f t="shared" si="1"/>
        <v>59411.8872185313</v>
      </c>
      <c r="J20" s="66">
        <f t="shared" si="0"/>
        <v>61533.2863178266</v>
      </c>
      <c r="K20" s="74">
        <v>30000</v>
      </c>
      <c r="L20" s="63" t="s">
        <v>18</v>
      </c>
    </row>
    <row r="21" customFormat="1" spans="1:12">
      <c r="A21" s="63">
        <v>16</v>
      </c>
      <c r="B21" s="63"/>
      <c r="C21" s="63" t="s">
        <v>35</v>
      </c>
      <c r="D21" s="63">
        <v>300</v>
      </c>
      <c r="E21" s="71">
        <v>273431.16</v>
      </c>
      <c r="F21" s="64">
        <v>182470</v>
      </c>
      <c r="G21" s="65">
        <v>15000</v>
      </c>
      <c r="H21" s="66">
        <v>15652.1739130435</v>
      </c>
      <c r="I21" s="66">
        <f t="shared" si="1"/>
        <v>40416.2498085247</v>
      </c>
      <c r="J21" s="66">
        <f t="shared" si="0"/>
        <v>19892.7362784318</v>
      </c>
      <c r="K21" s="74">
        <v>30000</v>
      </c>
      <c r="L21" s="63" t="s">
        <v>19</v>
      </c>
    </row>
    <row r="22" s="2" customFormat="1" spans="1:12">
      <c r="A22" s="63">
        <v>17</v>
      </c>
      <c r="B22" s="63"/>
      <c r="C22" s="63" t="s">
        <v>32</v>
      </c>
      <c r="D22" s="63">
        <v>476</v>
      </c>
      <c r="E22" s="64">
        <v>449666.183943037</v>
      </c>
      <c r="F22" s="64">
        <v>756970</v>
      </c>
      <c r="G22" s="65">
        <v>23800</v>
      </c>
      <c r="H22" s="66">
        <v>25630.6827574806</v>
      </c>
      <c r="I22" s="66">
        <f t="shared" si="1"/>
        <v>64127.1163628591</v>
      </c>
      <c r="J22" s="66">
        <f t="shared" si="0"/>
        <v>-420861.615177303</v>
      </c>
      <c r="K22" s="74">
        <v>20000</v>
      </c>
      <c r="L22" s="63" t="s">
        <v>18</v>
      </c>
    </row>
    <row r="23" customFormat="1" spans="1:12">
      <c r="A23" s="63">
        <v>18</v>
      </c>
      <c r="B23" s="63"/>
      <c r="C23" s="63" t="s">
        <v>36</v>
      </c>
      <c r="D23" s="63">
        <v>300</v>
      </c>
      <c r="E23" s="64">
        <v>204943.77</v>
      </c>
      <c r="F23" s="64">
        <v>562460</v>
      </c>
      <c r="G23" s="65">
        <v>15000</v>
      </c>
      <c r="H23" s="66">
        <v>15652.1739130435</v>
      </c>
      <c r="I23" s="66">
        <f t="shared" si="1"/>
        <v>40416.2498085247</v>
      </c>
      <c r="J23" s="66">
        <f t="shared" si="0"/>
        <v>-428584.653721568</v>
      </c>
      <c r="K23" s="74">
        <v>20000</v>
      </c>
      <c r="L23" s="63" t="s">
        <v>19</v>
      </c>
    </row>
    <row r="24" customFormat="1" spans="1:12">
      <c r="A24" s="63">
        <v>19</v>
      </c>
      <c r="B24" s="63"/>
      <c r="C24" s="63" t="s">
        <v>37</v>
      </c>
      <c r="D24" s="63">
        <v>300</v>
      </c>
      <c r="E24" s="64">
        <v>264282.63</v>
      </c>
      <c r="F24" s="64">
        <v>177150</v>
      </c>
      <c r="G24" s="65">
        <v>15000</v>
      </c>
      <c r="H24" s="66">
        <v>15652.1739130435</v>
      </c>
      <c r="I24" s="66">
        <f t="shared" si="1"/>
        <v>40416.2498085247</v>
      </c>
      <c r="J24" s="66">
        <f t="shared" si="0"/>
        <v>16064.2062784318</v>
      </c>
      <c r="K24" s="74">
        <v>30000</v>
      </c>
      <c r="L24" s="63" t="s">
        <v>19</v>
      </c>
    </row>
    <row r="25" customFormat="1" spans="1:12">
      <c r="A25" s="63">
        <v>20</v>
      </c>
      <c r="B25" s="63"/>
      <c r="C25" s="63" t="s">
        <v>38</v>
      </c>
      <c r="D25" s="63">
        <v>300</v>
      </c>
      <c r="E25" s="64">
        <v>278127.25</v>
      </c>
      <c r="F25" s="64">
        <v>182510</v>
      </c>
      <c r="G25" s="65">
        <v>15000</v>
      </c>
      <c r="H25" s="66">
        <v>15652.1739130435</v>
      </c>
      <c r="I25" s="66">
        <f t="shared" si="1"/>
        <v>40416.2498085247</v>
      </c>
      <c r="J25" s="66">
        <f t="shared" si="0"/>
        <v>24548.8262784318</v>
      </c>
      <c r="K25" s="74">
        <v>30000</v>
      </c>
      <c r="L25" s="63" t="s">
        <v>19</v>
      </c>
    </row>
    <row r="26" customFormat="1" spans="1:12">
      <c r="A26" s="63">
        <v>21</v>
      </c>
      <c r="B26" s="63"/>
      <c r="C26" s="63" t="s">
        <v>39</v>
      </c>
      <c r="D26" s="63">
        <v>420</v>
      </c>
      <c r="E26" s="64">
        <v>356339.240105803</v>
      </c>
      <c r="F26" s="64">
        <v>818710</v>
      </c>
      <c r="G26" s="65">
        <v>21000</v>
      </c>
      <c r="H26" s="66">
        <v>22615.308315424</v>
      </c>
      <c r="I26" s="66">
        <f t="shared" si="1"/>
        <v>56582.7497319345</v>
      </c>
      <c r="J26" s="66">
        <f t="shared" si="0"/>
        <v>-562568.817941556</v>
      </c>
      <c r="K26" s="74">
        <v>20000</v>
      </c>
      <c r="L26" s="74" t="s">
        <v>19</v>
      </c>
    </row>
    <row r="27" customFormat="1" spans="1:12">
      <c r="A27" s="63">
        <v>22</v>
      </c>
      <c r="B27" s="63"/>
      <c r="C27" s="63" t="s">
        <v>40</v>
      </c>
      <c r="D27" s="63">
        <v>420</v>
      </c>
      <c r="E27" s="64">
        <v>356339.240105803</v>
      </c>
      <c r="F27" s="64">
        <v>306570</v>
      </c>
      <c r="G27" s="65">
        <v>21000</v>
      </c>
      <c r="H27" s="66">
        <v>22615.308315424</v>
      </c>
      <c r="I27" s="66">
        <f t="shared" si="1"/>
        <v>56582.7497319345</v>
      </c>
      <c r="J27" s="66">
        <f t="shared" si="0"/>
        <v>-50428.8179415555</v>
      </c>
      <c r="K27" s="74">
        <v>20000</v>
      </c>
      <c r="L27" s="63" t="s">
        <v>18</v>
      </c>
    </row>
    <row r="28" customFormat="1" spans="1:12">
      <c r="A28" s="63">
        <v>23</v>
      </c>
      <c r="B28" s="63"/>
      <c r="C28" s="63" t="s">
        <v>41</v>
      </c>
      <c r="D28" s="63">
        <v>420</v>
      </c>
      <c r="E28" s="64">
        <v>356339.240105803</v>
      </c>
      <c r="F28" s="64">
        <v>742380</v>
      </c>
      <c r="G28" s="65">
        <v>21000</v>
      </c>
      <c r="H28" s="66">
        <v>22615.308315424</v>
      </c>
      <c r="I28" s="66">
        <f t="shared" si="1"/>
        <v>56582.7497319345</v>
      </c>
      <c r="J28" s="66">
        <f t="shared" si="0"/>
        <v>-486238.817941556</v>
      </c>
      <c r="K28" s="74">
        <v>20000</v>
      </c>
      <c r="L28" s="63" t="s">
        <v>18</v>
      </c>
    </row>
    <row r="29" s="2" customFormat="1" spans="1:12">
      <c r="A29" s="63">
        <v>24</v>
      </c>
      <c r="B29" s="63"/>
      <c r="C29" s="63" t="s">
        <v>42</v>
      </c>
      <c r="D29" s="63">
        <v>420</v>
      </c>
      <c r="E29" s="64">
        <v>401305.858500106</v>
      </c>
      <c r="F29" s="64">
        <v>322990</v>
      </c>
      <c r="G29" s="65">
        <v>21000</v>
      </c>
      <c r="H29" s="66">
        <v>22615.308315424</v>
      </c>
      <c r="I29" s="66">
        <f t="shared" si="1"/>
        <v>56582.7497319345</v>
      </c>
      <c r="J29" s="66">
        <f t="shared" si="0"/>
        <v>-21882.1995472525</v>
      </c>
      <c r="K29" s="74">
        <v>20000</v>
      </c>
      <c r="L29" s="63" t="s">
        <v>18</v>
      </c>
    </row>
    <row r="30" s="2" customFormat="1" spans="1:12">
      <c r="A30" s="63">
        <v>25</v>
      </c>
      <c r="B30" s="63"/>
      <c r="C30" s="63" t="s">
        <v>43</v>
      </c>
      <c r="D30" s="63">
        <v>420</v>
      </c>
      <c r="E30" s="64">
        <v>356339.240105803</v>
      </c>
      <c r="F30" s="64">
        <v>58970</v>
      </c>
      <c r="G30" s="65">
        <v>21000</v>
      </c>
      <c r="H30" s="66">
        <v>22615.308315424</v>
      </c>
      <c r="I30" s="66">
        <f t="shared" si="1"/>
        <v>56582.7497319345</v>
      </c>
      <c r="J30" s="66">
        <f t="shared" si="0"/>
        <v>197171.182058444</v>
      </c>
      <c r="K30" s="74">
        <v>40000</v>
      </c>
      <c r="L30" s="74" t="s">
        <v>19</v>
      </c>
    </row>
    <row r="31" customFormat="1" spans="1:12">
      <c r="A31" s="67" t="s">
        <v>31</v>
      </c>
      <c r="B31" s="67"/>
      <c r="C31" s="67">
        <v>12</v>
      </c>
      <c r="D31" s="67">
        <v>4637</v>
      </c>
      <c r="E31" s="68">
        <v>4073424.30023971</v>
      </c>
      <c r="F31" s="68">
        <v>5213500</v>
      </c>
      <c r="G31" s="69">
        <v>231850</v>
      </c>
      <c r="H31" s="70">
        <v>247677.302033394</v>
      </c>
      <c r="I31" s="70">
        <v>624700.501207096</v>
      </c>
      <c r="J31" s="80">
        <v>-2244303.50300078</v>
      </c>
      <c r="K31" s="67">
        <v>300000</v>
      </c>
      <c r="L31" s="63"/>
    </row>
    <row r="32" customFormat="1" spans="1:12">
      <c r="A32" s="63">
        <v>26</v>
      </c>
      <c r="B32" s="63" t="s">
        <v>44</v>
      </c>
      <c r="C32" s="63" t="s">
        <v>45</v>
      </c>
      <c r="D32" s="63">
        <v>300</v>
      </c>
      <c r="E32" s="64">
        <v>265229.53</v>
      </c>
      <c r="F32" s="64">
        <v>53820</v>
      </c>
      <c r="G32" s="65">
        <v>15000</v>
      </c>
      <c r="H32" s="66">
        <v>15652.1739130435</v>
      </c>
      <c r="I32" s="66">
        <f t="shared" si="1"/>
        <v>40416.2498085247</v>
      </c>
      <c r="J32" s="66">
        <f t="shared" si="0"/>
        <v>140341.106278432</v>
      </c>
      <c r="K32" s="74">
        <v>40000</v>
      </c>
      <c r="L32" s="63" t="s">
        <v>19</v>
      </c>
    </row>
    <row r="33" customFormat="1" spans="1:12">
      <c r="A33" s="63">
        <v>27</v>
      </c>
      <c r="B33" s="63"/>
      <c r="C33" s="63" t="s">
        <v>46</v>
      </c>
      <c r="D33" s="63">
        <v>300</v>
      </c>
      <c r="E33" s="64">
        <v>285440.13</v>
      </c>
      <c r="F33" s="64">
        <v>1043897.5</v>
      </c>
      <c r="G33" s="65">
        <v>15000</v>
      </c>
      <c r="H33" s="66">
        <v>15652.1739130435</v>
      </c>
      <c r="I33" s="66">
        <f t="shared" si="1"/>
        <v>40416.2498085247</v>
      </c>
      <c r="J33" s="66">
        <f t="shared" si="0"/>
        <v>-829525.793721568</v>
      </c>
      <c r="K33" s="74">
        <v>20000</v>
      </c>
      <c r="L33" s="63" t="s">
        <v>19</v>
      </c>
    </row>
    <row r="34" customFormat="1" spans="1:12">
      <c r="A34" s="63">
        <v>28</v>
      </c>
      <c r="B34" s="63"/>
      <c r="C34" s="63" t="s">
        <v>47</v>
      </c>
      <c r="D34" s="63">
        <v>420</v>
      </c>
      <c r="E34" s="64">
        <v>356339.240105803</v>
      </c>
      <c r="F34" s="64">
        <v>228660</v>
      </c>
      <c r="G34" s="65">
        <v>21000</v>
      </c>
      <c r="H34" s="66">
        <v>22615.308315424</v>
      </c>
      <c r="I34" s="66">
        <f t="shared" si="1"/>
        <v>56582.7497319345</v>
      </c>
      <c r="J34" s="66">
        <f t="shared" si="0"/>
        <v>27481.1820584445</v>
      </c>
      <c r="K34" s="74">
        <v>30000</v>
      </c>
      <c r="L34" s="63" t="s">
        <v>18</v>
      </c>
    </row>
    <row r="35" customFormat="1" spans="1:12">
      <c r="A35" s="63">
        <v>29</v>
      </c>
      <c r="B35" s="63"/>
      <c r="C35" s="63" t="s">
        <v>44</v>
      </c>
      <c r="D35" s="63">
        <v>300</v>
      </c>
      <c r="E35" s="71">
        <v>272304.24</v>
      </c>
      <c r="F35" s="64">
        <v>902367.5</v>
      </c>
      <c r="G35" s="65">
        <v>15000</v>
      </c>
      <c r="H35" s="66">
        <v>15652.1739130435</v>
      </c>
      <c r="I35" s="66">
        <f t="shared" si="1"/>
        <v>40416.2498085247</v>
      </c>
      <c r="J35" s="66">
        <f t="shared" si="0"/>
        <v>-701131.683721568</v>
      </c>
      <c r="K35" s="74">
        <v>20000</v>
      </c>
      <c r="L35" s="63" t="s">
        <v>19</v>
      </c>
    </row>
    <row r="36" customFormat="1" spans="1:12">
      <c r="A36" s="63">
        <v>30</v>
      </c>
      <c r="B36" s="63"/>
      <c r="C36" s="63" t="s">
        <v>48</v>
      </c>
      <c r="D36" s="63">
        <v>266</v>
      </c>
      <c r="E36" s="64">
        <v>225681.518733675</v>
      </c>
      <c r="F36" s="64">
        <v>351977.5</v>
      </c>
      <c r="G36" s="65">
        <v>13300</v>
      </c>
      <c r="H36" s="66">
        <v>14323.0285997686</v>
      </c>
      <c r="I36" s="66">
        <f t="shared" si="1"/>
        <v>35835.7414968919</v>
      </c>
      <c r="J36" s="66">
        <f t="shared" si="0"/>
        <v>-189754.751362985</v>
      </c>
      <c r="K36" s="74">
        <v>20000</v>
      </c>
      <c r="L36" s="63" t="s">
        <v>18</v>
      </c>
    </row>
    <row r="37" customFormat="1" spans="1:12">
      <c r="A37" s="63">
        <v>31</v>
      </c>
      <c r="B37" s="63"/>
      <c r="C37" s="63" t="s">
        <v>49</v>
      </c>
      <c r="D37" s="63">
        <v>300</v>
      </c>
      <c r="E37" s="71">
        <v>232622.96</v>
      </c>
      <c r="F37" s="64">
        <v>365165</v>
      </c>
      <c r="G37" s="65">
        <v>15000</v>
      </c>
      <c r="H37" s="66">
        <v>15652.1739130435</v>
      </c>
      <c r="I37" s="66">
        <f t="shared" si="1"/>
        <v>40416.2498085247</v>
      </c>
      <c r="J37" s="66">
        <f t="shared" si="0"/>
        <v>-203610.463721568</v>
      </c>
      <c r="K37" s="74">
        <v>20000</v>
      </c>
      <c r="L37" s="63" t="s">
        <v>19</v>
      </c>
    </row>
    <row r="38" customFormat="1" spans="1:12">
      <c r="A38" s="63">
        <v>32</v>
      </c>
      <c r="B38" s="63"/>
      <c r="C38" s="63" t="s">
        <v>50</v>
      </c>
      <c r="D38" s="63">
        <v>420</v>
      </c>
      <c r="E38" s="64">
        <v>356339.240105803</v>
      </c>
      <c r="F38" s="64">
        <v>930875.68</v>
      </c>
      <c r="G38" s="65">
        <v>21000</v>
      </c>
      <c r="H38" s="66">
        <v>22615.308315424</v>
      </c>
      <c r="I38" s="66">
        <f t="shared" ref="I38:I69" si="2">7563631.71/56143*D38</f>
        <v>56582.7497319345</v>
      </c>
      <c r="J38" s="66">
        <f t="shared" ref="J38:J69" si="3">E38-F38-G38-H38-I38</f>
        <v>-674734.497941556</v>
      </c>
      <c r="K38" s="74">
        <v>20000</v>
      </c>
      <c r="L38" s="63" t="s">
        <v>18</v>
      </c>
    </row>
    <row r="39" customFormat="1" spans="1:12">
      <c r="A39" s="63">
        <v>33</v>
      </c>
      <c r="B39" s="63"/>
      <c r="C39" s="63" t="s">
        <v>51</v>
      </c>
      <c r="D39" s="63">
        <v>420</v>
      </c>
      <c r="E39" s="64">
        <v>356339.240105803</v>
      </c>
      <c r="F39" s="64">
        <v>368022.5</v>
      </c>
      <c r="G39" s="65">
        <v>21000</v>
      </c>
      <c r="H39" s="66">
        <v>22615.308315424</v>
      </c>
      <c r="I39" s="66">
        <f t="shared" si="2"/>
        <v>56582.7497319345</v>
      </c>
      <c r="J39" s="66">
        <f t="shared" si="3"/>
        <v>-111881.317941556</v>
      </c>
      <c r="K39" s="74">
        <v>20000</v>
      </c>
      <c r="L39" s="63" t="s">
        <v>18</v>
      </c>
    </row>
    <row r="40" customFormat="1" spans="1:12">
      <c r="A40" s="63">
        <v>34</v>
      </c>
      <c r="B40" s="63"/>
      <c r="C40" s="63" t="s">
        <v>52</v>
      </c>
      <c r="D40" s="63">
        <v>300</v>
      </c>
      <c r="E40" s="64">
        <v>282337.03</v>
      </c>
      <c r="F40" s="64">
        <v>263902.5</v>
      </c>
      <c r="G40" s="65">
        <v>15000</v>
      </c>
      <c r="H40" s="66">
        <v>15652.1739130435</v>
      </c>
      <c r="I40" s="66">
        <f t="shared" si="2"/>
        <v>40416.2498085247</v>
      </c>
      <c r="J40" s="66">
        <f t="shared" si="3"/>
        <v>-52633.8937215681</v>
      </c>
      <c r="K40" s="74">
        <v>20000</v>
      </c>
      <c r="L40" s="63" t="s">
        <v>19</v>
      </c>
    </row>
    <row r="41" customFormat="1" spans="1:12">
      <c r="A41" s="63">
        <v>35</v>
      </c>
      <c r="B41" s="63"/>
      <c r="C41" s="63" t="s">
        <v>53</v>
      </c>
      <c r="D41" s="63">
        <v>300</v>
      </c>
      <c r="E41" s="64">
        <v>275316.76</v>
      </c>
      <c r="F41" s="64">
        <v>313920</v>
      </c>
      <c r="G41" s="65">
        <v>15000</v>
      </c>
      <c r="H41" s="66">
        <v>15652.1739130435</v>
      </c>
      <c r="I41" s="66">
        <f t="shared" si="2"/>
        <v>40416.2498085247</v>
      </c>
      <c r="J41" s="66">
        <f t="shared" si="3"/>
        <v>-109671.663721568</v>
      </c>
      <c r="K41" s="74">
        <v>20000</v>
      </c>
      <c r="L41" s="63" t="s">
        <v>19</v>
      </c>
    </row>
    <row r="42" customFormat="1" spans="1:12">
      <c r="A42" s="63">
        <v>36</v>
      </c>
      <c r="B42" s="63"/>
      <c r="C42" s="63" t="s">
        <v>54</v>
      </c>
      <c r="D42" s="63">
        <v>630</v>
      </c>
      <c r="E42" s="64">
        <v>534508.860158704</v>
      </c>
      <c r="F42" s="64">
        <v>480260</v>
      </c>
      <c r="G42" s="65">
        <v>31500</v>
      </c>
      <c r="H42" s="66">
        <v>33922.9624731361</v>
      </c>
      <c r="I42" s="66">
        <f t="shared" si="2"/>
        <v>84874.1245979018</v>
      </c>
      <c r="J42" s="66">
        <f t="shared" si="3"/>
        <v>-96048.2269123339</v>
      </c>
      <c r="K42" s="74">
        <v>20000</v>
      </c>
      <c r="L42" s="63" t="s">
        <v>18</v>
      </c>
    </row>
    <row r="43" customFormat="1" spans="1:12">
      <c r="A43" s="63">
        <v>37</v>
      </c>
      <c r="B43" s="63"/>
      <c r="C43" s="63" t="s">
        <v>55</v>
      </c>
      <c r="D43" s="63">
        <v>300</v>
      </c>
      <c r="E43" s="71">
        <v>274322.65</v>
      </c>
      <c r="F43" s="64">
        <v>180720</v>
      </c>
      <c r="G43" s="65">
        <v>15000</v>
      </c>
      <c r="H43" s="66">
        <v>15652.1739130435</v>
      </c>
      <c r="I43" s="66">
        <f t="shared" si="2"/>
        <v>40416.2498085247</v>
      </c>
      <c r="J43" s="66">
        <f t="shared" si="3"/>
        <v>22534.2262784319</v>
      </c>
      <c r="K43" s="74">
        <v>30000</v>
      </c>
      <c r="L43" s="63" t="s">
        <v>19</v>
      </c>
    </row>
    <row r="44" customFormat="1" spans="1:12">
      <c r="A44" s="63">
        <v>38</v>
      </c>
      <c r="B44" s="63"/>
      <c r="C44" s="63" t="s">
        <v>56</v>
      </c>
      <c r="D44" s="63">
        <v>420</v>
      </c>
      <c r="E44" s="64">
        <v>356339.240105803</v>
      </c>
      <c r="F44" s="64">
        <v>748860</v>
      </c>
      <c r="G44" s="65">
        <v>21000</v>
      </c>
      <c r="H44" s="66">
        <v>22615.308315424</v>
      </c>
      <c r="I44" s="66">
        <f t="shared" si="2"/>
        <v>56582.7497319345</v>
      </c>
      <c r="J44" s="66">
        <f t="shared" si="3"/>
        <v>-492718.817941556</v>
      </c>
      <c r="K44" s="74">
        <v>20000</v>
      </c>
      <c r="L44" s="63" t="s">
        <v>18</v>
      </c>
    </row>
    <row r="45" customFormat="1" spans="1:12">
      <c r="A45" s="63">
        <v>39</v>
      </c>
      <c r="B45" s="63"/>
      <c r="C45" s="63" t="s">
        <v>57</v>
      </c>
      <c r="D45" s="63">
        <v>420</v>
      </c>
      <c r="E45" s="64">
        <v>356339.240105803</v>
      </c>
      <c r="F45" s="64">
        <v>167702.5</v>
      </c>
      <c r="G45" s="65">
        <v>21000</v>
      </c>
      <c r="H45" s="66">
        <v>22615.308315424</v>
      </c>
      <c r="I45" s="66">
        <f t="shared" si="2"/>
        <v>56582.7497319345</v>
      </c>
      <c r="J45" s="66">
        <f t="shared" si="3"/>
        <v>88438.6820584445</v>
      </c>
      <c r="K45" s="74">
        <v>30000</v>
      </c>
      <c r="L45" s="63" t="s">
        <v>18</v>
      </c>
    </row>
    <row r="46" customFormat="1" spans="1:12">
      <c r="A46" s="67" t="s">
        <v>31</v>
      </c>
      <c r="B46" s="67"/>
      <c r="C46" s="67">
        <v>14</v>
      </c>
      <c r="D46" s="67">
        <v>5096</v>
      </c>
      <c r="E46" s="68">
        <v>4429459.87942139</v>
      </c>
      <c r="F46" s="68">
        <v>6400150.68</v>
      </c>
      <c r="G46" s="69">
        <v>254800</v>
      </c>
      <c r="H46" s="70">
        <v>270887.750041329</v>
      </c>
      <c r="I46" s="70">
        <v>686537.363414139</v>
      </c>
      <c r="J46" s="70">
        <v>-3182915.91403407</v>
      </c>
      <c r="K46" s="67">
        <v>330000</v>
      </c>
      <c r="L46" s="63"/>
    </row>
    <row r="47" customFormat="1" spans="1:12">
      <c r="A47" s="63">
        <v>40</v>
      </c>
      <c r="B47" s="63" t="s">
        <v>58</v>
      </c>
      <c r="C47" s="63" t="s">
        <v>59</v>
      </c>
      <c r="D47" s="63">
        <v>300</v>
      </c>
      <c r="E47" s="71">
        <v>287080.99</v>
      </c>
      <c r="F47" s="64">
        <v>165720</v>
      </c>
      <c r="G47" s="65">
        <v>15000</v>
      </c>
      <c r="H47" s="66">
        <v>15652.1739130435</v>
      </c>
      <c r="I47" s="66">
        <f t="shared" si="2"/>
        <v>40416.2498085247</v>
      </c>
      <c r="J47" s="66">
        <f t="shared" si="3"/>
        <v>50292.5662784318</v>
      </c>
      <c r="K47" s="74">
        <v>30000</v>
      </c>
      <c r="L47" s="63" t="s">
        <v>19</v>
      </c>
    </row>
    <row r="48" customFormat="1" spans="1:12">
      <c r="A48" s="63">
        <v>41</v>
      </c>
      <c r="B48" s="63"/>
      <c r="C48" s="72" t="s">
        <v>60</v>
      </c>
      <c r="D48" s="73">
        <v>399</v>
      </c>
      <c r="E48" s="64">
        <v>338522.278100512</v>
      </c>
      <c r="F48" s="64">
        <v>102040</v>
      </c>
      <c r="G48" s="65">
        <v>19950</v>
      </c>
      <c r="H48" s="66">
        <v>21484.5428996528</v>
      </c>
      <c r="I48" s="66">
        <f t="shared" si="2"/>
        <v>53753.6122453378</v>
      </c>
      <c r="J48" s="66">
        <f t="shared" si="3"/>
        <v>141294.122955521</v>
      </c>
      <c r="K48" s="74">
        <v>40000</v>
      </c>
      <c r="L48" s="74" t="s">
        <v>19</v>
      </c>
    </row>
    <row r="49" customFormat="1" spans="1:12">
      <c r="A49" s="63">
        <v>42</v>
      </c>
      <c r="B49" s="63"/>
      <c r="C49" s="72" t="s">
        <v>58</v>
      </c>
      <c r="D49" s="73">
        <v>420</v>
      </c>
      <c r="E49" s="64">
        <v>356339.240105803</v>
      </c>
      <c r="F49" s="64">
        <v>596284</v>
      </c>
      <c r="G49" s="65">
        <v>21000</v>
      </c>
      <c r="H49" s="66">
        <v>22615.308315424</v>
      </c>
      <c r="I49" s="66">
        <f t="shared" si="2"/>
        <v>56582.7497319345</v>
      </c>
      <c r="J49" s="66">
        <f t="shared" si="3"/>
        <v>-340142.817941556</v>
      </c>
      <c r="K49" s="74">
        <v>20000</v>
      </c>
      <c r="L49" s="63" t="s">
        <v>18</v>
      </c>
    </row>
    <row r="50" s="2" customFormat="1" spans="1:12">
      <c r="A50" s="63">
        <v>43</v>
      </c>
      <c r="B50" s="63"/>
      <c r="C50" s="72" t="s">
        <v>61</v>
      </c>
      <c r="D50" s="73">
        <v>420</v>
      </c>
      <c r="E50" s="64">
        <v>333431.717527572</v>
      </c>
      <c r="F50" s="64">
        <v>83655</v>
      </c>
      <c r="G50" s="65">
        <v>21000</v>
      </c>
      <c r="H50" s="66">
        <v>22615.308315424</v>
      </c>
      <c r="I50" s="66">
        <f t="shared" si="2"/>
        <v>56582.7497319345</v>
      </c>
      <c r="J50" s="66">
        <f t="shared" si="3"/>
        <v>149578.659480213</v>
      </c>
      <c r="K50" s="74">
        <v>40000</v>
      </c>
      <c r="L50" s="63" t="s">
        <v>18</v>
      </c>
    </row>
    <row r="51" customFormat="1" spans="1:12">
      <c r="A51" s="63">
        <v>44</v>
      </c>
      <c r="B51" s="63"/>
      <c r="C51" s="72" t="s">
        <v>62</v>
      </c>
      <c r="D51" s="73">
        <v>476</v>
      </c>
      <c r="E51" s="64">
        <v>403851.138786576</v>
      </c>
      <c r="F51" s="64">
        <v>168930</v>
      </c>
      <c r="G51" s="65">
        <v>23800</v>
      </c>
      <c r="H51" s="66">
        <v>25630.6827574806</v>
      </c>
      <c r="I51" s="66">
        <f t="shared" si="2"/>
        <v>64127.1163628591</v>
      </c>
      <c r="J51" s="66">
        <f t="shared" si="3"/>
        <v>121363.339666236</v>
      </c>
      <c r="K51" s="74">
        <v>40000</v>
      </c>
      <c r="L51" s="63" t="s">
        <v>18</v>
      </c>
    </row>
    <row r="52" customFormat="1" spans="1:12">
      <c r="A52" s="63">
        <v>45</v>
      </c>
      <c r="B52" s="63"/>
      <c r="C52" s="63" t="s">
        <v>63</v>
      </c>
      <c r="D52" s="63">
        <v>300</v>
      </c>
      <c r="E52" s="71">
        <v>264498.11</v>
      </c>
      <c r="F52" s="64">
        <v>77601</v>
      </c>
      <c r="G52" s="65">
        <v>15000</v>
      </c>
      <c r="H52" s="66">
        <v>15652.1739130435</v>
      </c>
      <c r="I52" s="66">
        <f t="shared" si="2"/>
        <v>40416.2498085247</v>
      </c>
      <c r="J52" s="66">
        <f t="shared" si="3"/>
        <v>115828.686278432</v>
      </c>
      <c r="K52" s="74">
        <v>40000</v>
      </c>
      <c r="L52" s="63" t="s">
        <v>19</v>
      </c>
    </row>
    <row r="53" customFormat="1" spans="1:12">
      <c r="A53" s="63">
        <v>46</v>
      </c>
      <c r="B53" s="63"/>
      <c r="C53" s="72" t="s">
        <v>64</v>
      </c>
      <c r="D53" s="73">
        <v>217</v>
      </c>
      <c r="E53" s="64">
        <v>184108.607387998</v>
      </c>
      <c r="F53" s="64">
        <v>35760</v>
      </c>
      <c r="G53" s="65">
        <v>10850</v>
      </c>
      <c r="H53" s="66">
        <v>11684.5759629691</v>
      </c>
      <c r="I53" s="66">
        <f t="shared" si="2"/>
        <v>29234.4206948328</v>
      </c>
      <c r="J53" s="66">
        <f t="shared" si="3"/>
        <v>96579.6107301961</v>
      </c>
      <c r="K53" s="74">
        <v>30000</v>
      </c>
      <c r="L53" s="63" t="s">
        <v>18</v>
      </c>
    </row>
    <row r="54" customFormat="1" spans="1:12">
      <c r="A54" s="63">
        <v>47</v>
      </c>
      <c r="B54" s="63"/>
      <c r="C54" s="72" t="s">
        <v>65</v>
      </c>
      <c r="D54" s="73">
        <v>273</v>
      </c>
      <c r="E54" s="64">
        <v>231620.506068772</v>
      </c>
      <c r="F54" s="64">
        <v>108850</v>
      </c>
      <c r="G54" s="65">
        <v>13650</v>
      </c>
      <c r="H54" s="66">
        <v>14699.9504050256</v>
      </c>
      <c r="I54" s="66">
        <f t="shared" si="2"/>
        <v>36778.7873257574</v>
      </c>
      <c r="J54" s="66">
        <f t="shared" si="3"/>
        <v>57641.768337989</v>
      </c>
      <c r="K54" s="74">
        <v>30000</v>
      </c>
      <c r="L54" s="63" t="s">
        <v>18</v>
      </c>
    </row>
    <row r="55" customFormat="1" spans="1:12">
      <c r="A55" s="63">
        <v>48</v>
      </c>
      <c r="B55" s="63"/>
      <c r="C55" s="63" t="s">
        <v>66</v>
      </c>
      <c r="D55" s="63">
        <v>300</v>
      </c>
      <c r="E55" s="71">
        <v>289621.51</v>
      </c>
      <c r="F55" s="64">
        <v>122860</v>
      </c>
      <c r="G55" s="65">
        <v>15000</v>
      </c>
      <c r="H55" s="66">
        <v>15652.1739130435</v>
      </c>
      <c r="I55" s="66">
        <f t="shared" si="2"/>
        <v>40416.2498085247</v>
      </c>
      <c r="J55" s="66">
        <f t="shared" si="3"/>
        <v>95693.0862784319</v>
      </c>
      <c r="K55" s="74">
        <v>30000</v>
      </c>
      <c r="L55" s="63" t="s">
        <v>19</v>
      </c>
    </row>
    <row r="56" customFormat="1" spans="1:12">
      <c r="A56" s="63">
        <v>49</v>
      </c>
      <c r="B56" s="63"/>
      <c r="C56" s="72" t="s">
        <v>67</v>
      </c>
      <c r="D56" s="73">
        <v>420</v>
      </c>
      <c r="E56" s="64">
        <v>356339.240105803</v>
      </c>
      <c r="F56" s="64">
        <v>65920</v>
      </c>
      <c r="G56" s="65">
        <v>21000</v>
      </c>
      <c r="H56" s="66">
        <v>22615.308315424</v>
      </c>
      <c r="I56" s="66">
        <f t="shared" si="2"/>
        <v>56582.7497319345</v>
      </c>
      <c r="J56" s="66">
        <f t="shared" si="3"/>
        <v>190221.182058444</v>
      </c>
      <c r="K56" s="74">
        <v>40000</v>
      </c>
      <c r="L56" s="63" t="s">
        <v>18</v>
      </c>
    </row>
    <row r="57" customFormat="1" spans="1:12">
      <c r="A57" s="63">
        <v>50</v>
      </c>
      <c r="B57" s="63"/>
      <c r="C57" s="63" t="s">
        <v>68</v>
      </c>
      <c r="D57" s="63">
        <v>300</v>
      </c>
      <c r="E57" s="64">
        <v>295039.19</v>
      </c>
      <c r="F57" s="64">
        <v>84810</v>
      </c>
      <c r="G57" s="65">
        <v>15000</v>
      </c>
      <c r="H57" s="66">
        <v>15652.1739130435</v>
      </c>
      <c r="I57" s="66">
        <f t="shared" si="2"/>
        <v>40416.2498085247</v>
      </c>
      <c r="J57" s="66">
        <f t="shared" si="3"/>
        <v>139160.766278432</v>
      </c>
      <c r="K57" s="74">
        <v>40000</v>
      </c>
      <c r="L57" s="63" t="s">
        <v>19</v>
      </c>
    </row>
    <row r="58" customFormat="1" spans="1:12">
      <c r="A58" s="63">
        <v>51</v>
      </c>
      <c r="B58" s="63"/>
      <c r="C58" s="63" t="s">
        <v>69</v>
      </c>
      <c r="D58" s="63">
        <v>300</v>
      </c>
      <c r="E58" s="64">
        <v>266541.13</v>
      </c>
      <c r="F58" s="64">
        <v>133180</v>
      </c>
      <c r="G58" s="65">
        <v>15000</v>
      </c>
      <c r="H58" s="66">
        <v>15652.1739130435</v>
      </c>
      <c r="I58" s="66">
        <f t="shared" si="2"/>
        <v>40416.2498085247</v>
      </c>
      <c r="J58" s="66">
        <f t="shared" si="3"/>
        <v>62292.7062784318</v>
      </c>
      <c r="K58" s="74">
        <v>30000</v>
      </c>
      <c r="L58" s="63" t="s">
        <v>19</v>
      </c>
    </row>
    <row r="59" customFormat="1" spans="1:12">
      <c r="A59" s="63">
        <v>52</v>
      </c>
      <c r="B59" s="63"/>
      <c r="C59" s="63" t="s">
        <v>70</v>
      </c>
      <c r="D59" s="63">
        <v>300</v>
      </c>
      <c r="E59" s="64">
        <v>261648.92</v>
      </c>
      <c r="F59" s="64">
        <v>712570</v>
      </c>
      <c r="G59" s="65">
        <v>15000</v>
      </c>
      <c r="H59" s="66">
        <v>15652.1739130435</v>
      </c>
      <c r="I59" s="66">
        <f t="shared" si="2"/>
        <v>40416.2498085247</v>
      </c>
      <c r="J59" s="66">
        <f t="shared" si="3"/>
        <v>-521989.503721568</v>
      </c>
      <c r="K59" s="74">
        <v>20000</v>
      </c>
      <c r="L59" s="63" t="s">
        <v>19</v>
      </c>
    </row>
    <row r="60" customFormat="1" spans="1:12">
      <c r="A60" s="67" t="s">
        <v>31</v>
      </c>
      <c r="B60" s="67"/>
      <c r="C60" s="67">
        <v>13</v>
      </c>
      <c r="D60" s="67">
        <v>4425</v>
      </c>
      <c r="E60" s="68">
        <v>3868642.57808304</v>
      </c>
      <c r="F60" s="68">
        <v>2458180</v>
      </c>
      <c r="G60" s="69">
        <v>221250</v>
      </c>
      <c r="H60" s="70">
        <v>235258.720449661</v>
      </c>
      <c r="I60" s="70">
        <v>596139.684675739</v>
      </c>
      <c r="J60" s="70">
        <v>357814.17295764</v>
      </c>
      <c r="K60" s="67">
        <v>430000</v>
      </c>
      <c r="L60" s="63"/>
    </row>
    <row r="61" customFormat="1" spans="1:12">
      <c r="A61" s="63">
        <v>53</v>
      </c>
      <c r="B61" s="63" t="s">
        <v>71</v>
      </c>
      <c r="C61" s="74" t="s">
        <v>72</v>
      </c>
      <c r="D61" s="75">
        <v>420</v>
      </c>
      <c r="E61" s="64">
        <v>356339.240105803</v>
      </c>
      <c r="F61" s="64">
        <v>129660</v>
      </c>
      <c r="G61" s="65">
        <v>21000</v>
      </c>
      <c r="H61" s="66">
        <v>22615.308315424</v>
      </c>
      <c r="I61" s="66">
        <f t="shared" si="2"/>
        <v>56582.7497319345</v>
      </c>
      <c r="J61" s="66">
        <f t="shared" si="3"/>
        <v>126481.182058444</v>
      </c>
      <c r="K61" s="74">
        <v>40000</v>
      </c>
      <c r="L61" s="63" t="s">
        <v>18</v>
      </c>
    </row>
    <row r="62" customFormat="1" spans="1:12">
      <c r="A62" s="63">
        <v>54</v>
      </c>
      <c r="B62" s="63"/>
      <c r="C62" s="63" t="s">
        <v>73</v>
      </c>
      <c r="D62" s="63">
        <v>300</v>
      </c>
      <c r="E62" s="71">
        <v>293308.79</v>
      </c>
      <c r="F62" s="64">
        <v>32470</v>
      </c>
      <c r="G62" s="65">
        <v>15000</v>
      </c>
      <c r="H62" s="66">
        <v>15652.1739130435</v>
      </c>
      <c r="I62" s="66">
        <f t="shared" si="2"/>
        <v>40416.2498085247</v>
      </c>
      <c r="J62" s="66">
        <f t="shared" si="3"/>
        <v>189770.366278432</v>
      </c>
      <c r="K62" s="74">
        <v>40000</v>
      </c>
      <c r="L62" s="63" t="s">
        <v>19</v>
      </c>
    </row>
    <row r="63" customFormat="1" spans="1:12">
      <c r="A63" s="76" t="s">
        <v>31</v>
      </c>
      <c r="B63" s="77"/>
      <c r="C63" s="67">
        <v>2</v>
      </c>
      <c r="D63" s="67">
        <v>5145</v>
      </c>
      <c r="E63" s="68">
        <v>649648.030105803</v>
      </c>
      <c r="F63" s="68">
        <v>162130</v>
      </c>
      <c r="G63" s="69">
        <v>36000</v>
      </c>
      <c r="H63" s="70">
        <v>38267.4822284675</v>
      </c>
      <c r="I63" s="70">
        <v>96998.9995404592</v>
      </c>
      <c r="J63" s="70">
        <v>316251.548336876</v>
      </c>
      <c r="K63" s="67">
        <v>80000</v>
      </c>
      <c r="L63" s="63"/>
    </row>
    <row r="64" customFormat="1" spans="1:12">
      <c r="A64" s="63">
        <v>55</v>
      </c>
      <c r="B64" s="63" t="s">
        <v>74</v>
      </c>
      <c r="C64" s="74" t="s">
        <v>75</v>
      </c>
      <c r="D64" s="75">
        <v>420</v>
      </c>
      <c r="E64" s="64">
        <v>356339.240105803</v>
      </c>
      <c r="F64" s="64">
        <v>300080</v>
      </c>
      <c r="G64" s="65">
        <v>21000</v>
      </c>
      <c r="H64" s="66">
        <v>22615.308315424</v>
      </c>
      <c r="I64" s="66">
        <f t="shared" si="2"/>
        <v>56582.7497319345</v>
      </c>
      <c r="J64" s="66">
        <f t="shared" si="3"/>
        <v>-43938.8179415555</v>
      </c>
      <c r="K64" s="74">
        <v>20000</v>
      </c>
      <c r="L64" s="63" t="s">
        <v>18</v>
      </c>
    </row>
    <row r="65" customFormat="1" spans="1:12">
      <c r="A65" s="63">
        <v>56</v>
      </c>
      <c r="B65" s="63"/>
      <c r="C65" s="74" t="s">
        <v>76</v>
      </c>
      <c r="D65" s="75">
        <v>420</v>
      </c>
      <c r="E65" s="64">
        <v>356339.240105803</v>
      </c>
      <c r="F65" s="64">
        <v>66000</v>
      </c>
      <c r="G65" s="65">
        <v>21000</v>
      </c>
      <c r="H65" s="66">
        <v>22615.308315424</v>
      </c>
      <c r="I65" s="66">
        <f t="shared" si="2"/>
        <v>56582.7497319345</v>
      </c>
      <c r="J65" s="66">
        <f t="shared" si="3"/>
        <v>190141.182058444</v>
      </c>
      <c r="K65" s="74">
        <v>40000</v>
      </c>
      <c r="L65" s="63" t="s">
        <v>18</v>
      </c>
    </row>
    <row r="66" customFormat="1" spans="1:12">
      <c r="A66" s="63">
        <v>57</v>
      </c>
      <c r="B66" s="63"/>
      <c r="C66" s="74" t="s">
        <v>77</v>
      </c>
      <c r="D66" s="75">
        <v>420</v>
      </c>
      <c r="E66" s="64">
        <v>356339.240105803</v>
      </c>
      <c r="F66" s="64">
        <v>105210</v>
      </c>
      <c r="G66" s="65">
        <v>21000</v>
      </c>
      <c r="H66" s="66">
        <v>22615.308315424</v>
      </c>
      <c r="I66" s="66">
        <f t="shared" si="2"/>
        <v>56582.7497319345</v>
      </c>
      <c r="J66" s="66">
        <f t="shared" si="3"/>
        <v>150931.182058444</v>
      </c>
      <c r="K66" s="74">
        <v>40000</v>
      </c>
      <c r="L66" s="63" t="s">
        <v>18</v>
      </c>
    </row>
    <row r="67" customFormat="1" spans="1:12">
      <c r="A67" s="63">
        <v>58</v>
      </c>
      <c r="B67" s="63"/>
      <c r="C67" s="63" t="s">
        <v>78</v>
      </c>
      <c r="D67" s="63">
        <v>300</v>
      </c>
      <c r="E67" s="71">
        <v>286117.4</v>
      </c>
      <c r="F67" s="64">
        <v>219990</v>
      </c>
      <c r="G67" s="65">
        <v>15000</v>
      </c>
      <c r="H67" s="66">
        <v>15652.1739130435</v>
      </c>
      <c r="I67" s="66">
        <f t="shared" si="2"/>
        <v>40416.2498085247</v>
      </c>
      <c r="J67" s="66">
        <f t="shared" si="3"/>
        <v>-4941.02372156814</v>
      </c>
      <c r="K67" s="74">
        <v>20000</v>
      </c>
      <c r="L67" s="63" t="s">
        <v>19</v>
      </c>
    </row>
    <row r="68" customFormat="1" spans="1:12">
      <c r="A68" s="67" t="s">
        <v>31</v>
      </c>
      <c r="B68" s="67"/>
      <c r="C68" s="67">
        <v>6</v>
      </c>
      <c r="D68" s="67">
        <v>1560</v>
      </c>
      <c r="E68" s="68">
        <v>1355135.12031741</v>
      </c>
      <c r="F68" s="68">
        <v>691280</v>
      </c>
      <c r="G68" s="69">
        <v>78000</v>
      </c>
      <c r="H68" s="70">
        <v>83498.0988593155</v>
      </c>
      <c r="I68" s="70">
        <v>210164.499004328</v>
      </c>
      <c r="J68" s="70">
        <v>292192.522453766</v>
      </c>
      <c r="K68" s="67">
        <v>120000</v>
      </c>
      <c r="L68" s="63"/>
    </row>
    <row r="69" customFormat="1" spans="1:12">
      <c r="A69" s="63">
        <v>59</v>
      </c>
      <c r="B69" s="63" t="s">
        <v>79</v>
      </c>
      <c r="C69" s="72" t="s">
        <v>80</v>
      </c>
      <c r="D69" s="73">
        <v>420</v>
      </c>
      <c r="E69" s="64">
        <v>356339.240105803</v>
      </c>
      <c r="F69" s="64">
        <v>161820</v>
      </c>
      <c r="G69" s="65">
        <v>21000</v>
      </c>
      <c r="H69" s="66">
        <v>22615.308315424</v>
      </c>
      <c r="I69" s="66">
        <f t="shared" si="2"/>
        <v>56582.7497319345</v>
      </c>
      <c r="J69" s="66">
        <f t="shared" si="3"/>
        <v>94321.1820584445</v>
      </c>
      <c r="K69" s="74">
        <v>30000</v>
      </c>
      <c r="L69" s="63" t="s">
        <v>18</v>
      </c>
    </row>
    <row r="70" customFormat="1" spans="1:12">
      <c r="A70" s="63">
        <v>60</v>
      </c>
      <c r="B70" s="63"/>
      <c r="C70" s="72" t="s">
        <v>79</v>
      </c>
      <c r="D70" s="73">
        <v>420</v>
      </c>
      <c r="E70" s="64">
        <v>356339.240105803</v>
      </c>
      <c r="F70" s="64">
        <v>665230</v>
      </c>
      <c r="G70" s="65">
        <v>21000</v>
      </c>
      <c r="H70" s="66">
        <v>22615.308315424</v>
      </c>
      <c r="I70" s="66">
        <f t="shared" ref="I70:I101" si="4">7563631.71/56143*D70</f>
        <v>56582.7497319345</v>
      </c>
      <c r="J70" s="66">
        <f t="shared" ref="J70:J101" si="5">E70-F70-G70-H70-I70</f>
        <v>-409088.817941556</v>
      </c>
      <c r="K70" s="74">
        <v>20000</v>
      </c>
      <c r="L70" s="63" t="s">
        <v>18</v>
      </c>
    </row>
    <row r="71" customFormat="1" spans="1:12">
      <c r="A71" s="63">
        <v>61</v>
      </c>
      <c r="B71" s="63"/>
      <c r="C71" s="63" t="s">
        <v>81</v>
      </c>
      <c r="D71" s="63">
        <v>300</v>
      </c>
      <c r="E71" s="71">
        <v>254130.97</v>
      </c>
      <c r="F71" s="64">
        <v>122980</v>
      </c>
      <c r="G71" s="65">
        <v>15000</v>
      </c>
      <c r="H71" s="66">
        <v>15652.1739130435</v>
      </c>
      <c r="I71" s="66">
        <f t="shared" si="4"/>
        <v>40416.2498085247</v>
      </c>
      <c r="J71" s="66">
        <f t="shared" si="5"/>
        <v>60082.5462784318</v>
      </c>
      <c r="K71" s="74">
        <v>30000</v>
      </c>
      <c r="L71" s="63" t="s">
        <v>19</v>
      </c>
    </row>
    <row r="72" customFormat="1" spans="1:12">
      <c r="A72" s="63">
        <v>62</v>
      </c>
      <c r="B72" s="63"/>
      <c r="C72" s="63" t="s">
        <v>82</v>
      </c>
      <c r="D72" s="63">
        <v>300</v>
      </c>
      <c r="E72" s="71">
        <v>252880.26</v>
      </c>
      <c r="F72" s="64">
        <v>170770</v>
      </c>
      <c r="G72" s="65">
        <v>15000</v>
      </c>
      <c r="H72" s="66">
        <v>15652.1739130435</v>
      </c>
      <c r="I72" s="66">
        <f t="shared" si="4"/>
        <v>40416.2498085247</v>
      </c>
      <c r="J72" s="66">
        <f t="shared" si="5"/>
        <v>11041.8362784318</v>
      </c>
      <c r="K72" s="74">
        <v>30000</v>
      </c>
      <c r="L72" s="63" t="s">
        <v>19</v>
      </c>
    </row>
    <row r="73" customFormat="1" spans="1:12">
      <c r="A73" s="63">
        <v>63</v>
      </c>
      <c r="B73" s="63"/>
      <c r="C73" s="72" t="s">
        <v>83</v>
      </c>
      <c r="D73" s="73">
        <v>420</v>
      </c>
      <c r="E73" s="64">
        <v>356339.240105803</v>
      </c>
      <c r="F73" s="64">
        <v>79000</v>
      </c>
      <c r="G73" s="65">
        <v>21000</v>
      </c>
      <c r="H73" s="66">
        <v>22615.308315424</v>
      </c>
      <c r="I73" s="66">
        <f t="shared" si="4"/>
        <v>56582.7497319345</v>
      </c>
      <c r="J73" s="66">
        <f t="shared" si="5"/>
        <v>177141.182058444</v>
      </c>
      <c r="K73" s="74">
        <v>40000</v>
      </c>
      <c r="L73" s="63" t="s">
        <v>18</v>
      </c>
    </row>
    <row r="74" customFormat="1" spans="1:12">
      <c r="A74" s="63">
        <v>64</v>
      </c>
      <c r="B74" s="63"/>
      <c r="C74" s="72" t="s">
        <v>84</v>
      </c>
      <c r="D74" s="73">
        <v>420</v>
      </c>
      <c r="E74" s="64">
        <v>356339.240105803</v>
      </c>
      <c r="F74" s="64">
        <v>163700</v>
      </c>
      <c r="G74" s="65">
        <v>21000</v>
      </c>
      <c r="H74" s="66">
        <v>22615.308315424</v>
      </c>
      <c r="I74" s="66">
        <f t="shared" si="4"/>
        <v>56582.7497319345</v>
      </c>
      <c r="J74" s="66">
        <f t="shared" si="5"/>
        <v>92441.1820584445</v>
      </c>
      <c r="K74" s="74">
        <v>30000</v>
      </c>
      <c r="L74" s="63" t="s">
        <v>18</v>
      </c>
    </row>
    <row r="75" customFormat="1" spans="1:12">
      <c r="A75" s="63">
        <v>65</v>
      </c>
      <c r="B75" s="63"/>
      <c r="C75" s="63" t="s">
        <v>85</v>
      </c>
      <c r="D75" s="63">
        <v>300</v>
      </c>
      <c r="E75" s="71">
        <v>269510.67</v>
      </c>
      <c r="F75" s="64">
        <v>504450</v>
      </c>
      <c r="G75" s="65">
        <v>15000</v>
      </c>
      <c r="H75" s="66">
        <v>15652.1739130435</v>
      </c>
      <c r="I75" s="66">
        <f t="shared" si="4"/>
        <v>40416.2498085247</v>
      </c>
      <c r="J75" s="66">
        <f t="shared" si="5"/>
        <v>-306007.753721568</v>
      </c>
      <c r="K75" s="74">
        <v>20000</v>
      </c>
      <c r="L75" s="63" t="s">
        <v>19</v>
      </c>
    </row>
    <row r="76" customFormat="1" spans="1:12">
      <c r="A76" s="63">
        <v>66</v>
      </c>
      <c r="B76" s="63"/>
      <c r="C76" s="63" t="s">
        <v>86</v>
      </c>
      <c r="D76" s="63">
        <v>300</v>
      </c>
      <c r="E76" s="71">
        <v>240878.11</v>
      </c>
      <c r="F76" s="64">
        <v>43470</v>
      </c>
      <c r="G76" s="65">
        <v>15000</v>
      </c>
      <c r="H76" s="66">
        <v>15652.1739130435</v>
      </c>
      <c r="I76" s="66">
        <f t="shared" si="4"/>
        <v>40416.2498085247</v>
      </c>
      <c r="J76" s="66">
        <f t="shared" si="5"/>
        <v>126339.686278432</v>
      </c>
      <c r="K76" s="74">
        <v>40000</v>
      </c>
      <c r="L76" s="63" t="s">
        <v>19</v>
      </c>
    </row>
    <row r="77" customFormat="1" spans="1:12">
      <c r="A77" s="63">
        <v>67</v>
      </c>
      <c r="B77" s="63"/>
      <c r="C77" s="72" t="s">
        <v>87</v>
      </c>
      <c r="D77" s="73">
        <v>420</v>
      </c>
      <c r="E77" s="64">
        <v>356339.240105803</v>
      </c>
      <c r="F77" s="64">
        <v>109020</v>
      </c>
      <c r="G77" s="65">
        <v>21000</v>
      </c>
      <c r="H77" s="66">
        <v>22615.308315424</v>
      </c>
      <c r="I77" s="66">
        <f t="shared" si="4"/>
        <v>56582.7497319345</v>
      </c>
      <c r="J77" s="66">
        <f t="shared" si="5"/>
        <v>147121.182058444</v>
      </c>
      <c r="K77" s="74">
        <v>40000</v>
      </c>
      <c r="L77" s="63" t="s">
        <v>18</v>
      </c>
    </row>
    <row r="78" customFormat="1" spans="1:12">
      <c r="A78" s="63">
        <v>68</v>
      </c>
      <c r="B78" s="63"/>
      <c r="C78" s="73" t="s">
        <v>88</v>
      </c>
      <c r="D78" s="73">
        <v>336</v>
      </c>
      <c r="E78" s="64">
        <v>285071.392084642</v>
      </c>
      <c r="F78" s="64">
        <v>111130</v>
      </c>
      <c r="G78" s="65">
        <v>16800</v>
      </c>
      <c r="H78" s="66">
        <v>18092.2466523392</v>
      </c>
      <c r="I78" s="66">
        <f t="shared" si="4"/>
        <v>45266.1997855476</v>
      </c>
      <c r="J78" s="66">
        <f t="shared" si="5"/>
        <v>93782.9456467552</v>
      </c>
      <c r="K78" s="74">
        <v>30000</v>
      </c>
      <c r="L78" s="63" t="s">
        <v>18</v>
      </c>
    </row>
    <row r="79" customFormat="1" spans="1:12">
      <c r="A79" s="67" t="s">
        <v>31</v>
      </c>
      <c r="B79" s="67"/>
      <c r="C79" s="81">
        <v>10</v>
      </c>
      <c r="D79" s="82">
        <v>3636</v>
      </c>
      <c r="E79" s="68">
        <v>3084167.60261366</v>
      </c>
      <c r="F79" s="68">
        <v>2131570</v>
      </c>
      <c r="G79" s="69">
        <v>181800</v>
      </c>
      <c r="H79" s="70">
        <v>193777.483881633</v>
      </c>
      <c r="I79" s="70">
        <v>489844.947679319</v>
      </c>
      <c r="J79" s="70">
        <v>87175.1710527047</v>
      </c>
      <c r="K79" s="67">
        <v>310000</v>
      </c>
      <c r="L79" s="63"/>
    </row>
    <row r="80" customFormat="1" spans="1:12">
      <c r="A80" s="63">
        <v>69</v>
      </c>
      <c r="B80" s="63" t="s">
        <v>89</v>
      </c>
      <c r="C80" s="63" t="s">
        <v>90</v>
      </c>
      <c r="D80" s="63">
        <v>300</v>
      </c>
      <c r="E80" s="64">
        <v>235959.92</v>
      </c>
      <c r="F80" s="64">
        <v>433560</v>
      </c>
      <c r="G80" s="65">
        <v>15000</v>
      </c>
      <c r="H80" s="66">
        <v>15652.1739130435</v>
      </c>
      <c r="I80" s="66">
        <f t="shared" si="4"/>
        <v>40416.2498085247</v>
      </c>
      <c r="J80" s="66">
        <f t="shared" si="5"/>
        <v>-268668.503721568</v>
      </c>
      <c r="K80" s="74">
        <v>20000</v>
      </c>
      <c r="L80" s="63" t="s">
        <v>19</v>
      </c>
    </row>
    <row r="81" customFormat="1" spans="1:12">
      <c r="A81" s="63">
        <v>70</v>
      </c>
      <c r="B81" s="63"/>
      <c r="C81" s="63" t="s">
        <v>91</v>
      </c>
      <c r="D81" s="63">
        <v>300</v>
      </c>
      <c r="E81" s="64">
        <v>272131.74</v>
      </c>
      <c r="F81" s="64">
        <v>502327.5</v>
      </c>
      <c r="G81" s="65">
        <v>15000</v>
      </c>
      <c r="H81" s="66">
        <v>15652.1739130435</v>
      </c>
      <c r="I81" s="66">
        <f t="shared" si="4"/>
        <v>40416.2498085247</v>
      </c>
      <c r="J81" s="66">
        <f t="shared" si="5"/>
        <v>-301264.183721568</v>
      </c>
      <c r="K81" s="74">
        <v>20000</v>
      </c>
      <c r="L81" s="63" t="s">
        <v>19</v>
      </c>
    </row>
    <row r="82" customFormat="1" spans="1:12">
      <c r="A82" s="63">
        <v>71</v>
      </c>
      <c r="B82" s="63"/>
      <c r="C82" s="63" t="s">
        <v>92</v>
      </c>
      <c r="D82" s="63">
        <v>119</v>
      </c>
      <c r="E82" s="64">
        <v>100962.784696644</v>
      </c>
      <c r="F82" s="64">
        <v>194840</v>
      </c>
      <c r="G82" s="65">
        <v>5950</v>
      </c>
      <c r="H82" s="66">
        <v>6407.67068937014</v>
      </c>
      <c r="I82" s="66">
        <f t="shared" si="4"/>
        <v>16031.7790907148</v>
      </c>
      <c r="J82" s="66">
        <f t="shared" si="5"/>
        <v>-122266.665083441</v>
      </c>
      <c r="K82" s="74">
        <v>20000</v>
      </c>
      <c r="L82" s="63" t="s">
        <v>18</v>
      </c>
    </row>
    <row r="83" customFormat="1" spans="1:12">
      <c r="A83" s="63">
        <v>72</v>
      </c>
      <c r="B83" s="63"/>
      <c r="C83" s="63" t="s">
        <v>89</v>
      </c>
      <c r="D83" s="63">
        <v>420</v>
      </c>
      <c r="E83" s="64">
        <v>356339.240105803</v>
      </c>
      <c r="F83" s="64">
        <v>774530</v>
      </c>
      <c r="G83" s="65">
        <v>21000</v>
      </c>
      <c r="H83" s="66">
        <v>22615.308315424</v>
      </c>
      <c r="I83" s="66">
        <f t="shared" si="4"/>
        <v>56582.7497319345</v>
      </c>
      <c r="J83" s="66">
        <f t="shared" si="5"/>
        <v>-518388.817941556</v>
      </c>
      <c r="K83" s="74">
        <v>20000</v>
      </c>
      <c r="L83" s="63" t="s">
        <v>18</v>
      </c>
    </row>
    <row r="84" customFormat="1" spans="1:12">
      <c r="A84" s="63">
        <v>73</v>
      </c>
      <c r="B84" s="63"/>
      <c r="C84" s="63" t="s">
        <v>93</v>
      </c>
      <c r="D84" s="63">
        <v>420</v>
      </c>
      <c r="E84" s="64">
        <v>356339.240105803</v>
      </c>
      <c r="F84" s="64">
        <v>191370</v>
      </c>
      <c r="G84" s="65">
        <v>21000</v>
      </c>
      <c r="H84" s="66">
        <v>22615.308315424</v>
      </c>
      <c r="I84" s="66">
        <f t="shared" si="4"/>
        <v>56582.7497319345</v>
      </c>
      <c r="J84" s="66">
        <f t="shared" si="5"/>
        <v>64771.1820584445</v>
      </c>
      <c r="K84" s="74">
        <v>30000</v>
      </c>
      <c r="L84" s="63" t="s">
        <v>18</v>
      </c>
    </row>
    <row r="85" customFormat="1" spans="1:12">
      <c r="A85" s="63">
        <v>74</v>
      </c>
      <c r="B85" s="63"/>
      <c r="C85" s="63" t="s">
        <v>94</v>
      </c>
      <c r="D85" s="63">
        <v>420</v>
      </c>
      <c r="E85" s="64">
        <v>356339.240105803</v>
      </c>
      <c r="F85" s="64">
        <v>202420</v>
      </c>
      <c r="G85" s="65">
        <v>21000</v>
      </c>
      <c r="H85" s="66">
        <v>22615.308315424</v>
      </c>
      <c r="I85" s="66">
        <f t="shared" si="4"/>
        <v>56582.7497319345</v>
      </c>
      <c r="J85" s="66">
        <f t="shared" si="5"/>
        <v>53721.1820584445</v>
      </c>
      <c r="K85" s="74">
        <v>30000</v>
      </c>
      <c r="L85" s="63" t="s">
        <v>18</v>
      </c>
    </row>
    <row r="86" customFormat="1" spans="1:12">
      <c r="A86" s="63">
        <v>75</v>
      </c>
      <c r="B86" s="63"/>
      <c r="C86" s="63" t="s">
        <v>95</v>
      </c>
      <c r="D86" s="63">
        <v>300</v>
      </c>
      <c r="E86" s="71">
        <v>281150.67</v>
      </c>
      <c r="F86" s="64">
        <v>467330</v>
      </c>
      <c r="G86" s="65">
        <v>15000</v>
      </c>
      <c r="H86" s="66">
        <v>15652.1739130435</v>
      </c>
      <c r="I86" s="66">
        <f t="shared" si="4"/>
        <v>40416.2498085247</v>
      </c>
      <c r="J86" s="66">
        <f t="shared" si="5"/>
        <v>-257247.753721568</v>
      </c>
      <c r="K86" s="74">
        <v>20000</v>
      </c>
      <c r="L86" s="63" t="s">
        <v>19</v>
      </c>
    </row>
    <row r="87" customFormat="1" spans="1:12">
      <c r="A87" s="63">
        <v>76</v>
      </c>
      <c r="B87" s="63"/>
      <c r="C87" s="63" t="s">
        <v>96</v>
      </c>
      <c r="D87" s="63">
        <v>420</v>
      </c>
      <c r="E87" s="64">
        <v>356339.240105803</v>
      </c>
      <c r="F87" s="64">
        <v>384600</v>
      </c>
      <c r="G87" s="65">
        <v>21000</v>
      </c>
      <c r="H87" s="66">
        <v>22615.308315424</v>
      </c>
      <c r="I87" s="66">
        <f t="shared" si="4"/>
        <v>56582.7497319345</v>
      </c>
      <c r="J87" s="66">
        <f t="shared" si="5"/>
        <v>-128458.817941556</v>
      </c>
      <c r="K87" s="74">
        <v>20000</v>
      </c>
      <c r="L87" s="63" t="s">
        <v>18</v>
      </c>
    </row>
    <row r="88" customFormat="1" spans="1:12">
      <c r="A88" s="63">
        <v>77</v>
      </c>
      <c r="B88" s="63"/>
      <c r="C88" s="63" t="s">
        <v>97</v>
      </c>
      <c r="D88" s="63">
        <v>420</v>
      </c>
      <c r="E88" s="64">
        <v>356339.240105803</v>
      </c>
      <c r="F88" s="64">
        <v>439720</v>
      </c>
      <c r="G88" s="65">
        <v>21000</v>
      </c>
      <c r="H88" s="66">
        <v>22615.308315424</v>
      </c>
      <c r="I88" s="66">
        <f t="shared" si="4"/>
        <v>56582.7497319345</v>
      </c>
      <c r="J88" s="66">
        <f t="shared" si="5"/>
        <v>-183578.817941556</v>
      </c>
      <c r="K88" s="74">
        <v>20000</v>
      </c>
      <c r="L88" s="63" t="s">
        <v>18</v>
      </c>
    </row>
    <row r="89" customFormat="1" spans="1:12">
      <c r="A89" s="67" t="s">
        <v>31</v>
      </c>
      <c r="B89" s="67"/>
      <c r="C89" s="67">
        <v>9</v>
      </c>
      <c r="D89" s="67">
        <v>3119</v>
      </c>
      <c r="E89" s="68">
        <v>2671901.31522566</v>
      </c>
      <c r="F89" s="68">
        <v>3590697.5</v>
      </c>
      <c r="G89" s="69">
        <v>155950</v>
      </c>
      <c r="H89" s="70">
        <v>166440.734005621</v>
      </c>
      <c r="I89" s="70">
        <v>420194.277175961</v>
      </c>
      <c r="J89" s="70">
        <v>-1661381.19595592</v>
      </c>
      <c r="K89" s="67">
        <v>200000</v>
      </c>
      <c r="L89" s="63"/>
    </row>
    <row r="90" customFormat="1" spans="1:12">
      <c r="A90" s="63">
        <v>78</v>
      </c>
      <c r="B90" s="63" t="s">
        <v>98</v>
      </c>
      <c r="C90" s="63" t="s">
        <v>99</v>
      </c>
      <c r="D90" s="63">
        <v>300</v>
      </c>
      <c r="E90" s="71">
        <v>254158.9</v>
      </c>
      <c r="F90" s="64">
        <v>433880</v>
      </c>
      <c r="G90" s="65">
        <v>15000</v>
      </c>
      <c r="H90" s="66">
        <v>15652.1739130435</v>
      </c>
      <c r="I90" s="66">
        <f t="shared" si="4"/>
        <v>40416.2498085247</v>
      </c>
      <c r="J90" s="66">
        <f t="shared" si="5"/>
        <v>-250789.523721568</v>
      </c>
      <c r="K90" s="74">
        <v>20000</v>
      </c>
      <c r="L90" s="63" t="s">
        <v>19</v>
      </c>
    </row>
    <row r="91" customFormat="1" spans="1:12">
      <c r="A91" s="63">
        <v>79</v>
      </c>
      <c r="B91" s="63"/>
      <c r="C91" s="63" t="s">
        <v>100</v>
      </c>
      <c r="D91" s="63">
        <v>300</v>
      </c>
      <c r="E91" s="71">
        <v>246574.7</v>
      </c>
      <c r="F91" s="64">
        <v>345300</v>
      </c>
      <c r="G91" s="65">
        <v>15000</v>
      </c>
      <c r="H91" s="66">
        <v>15652.1739130435</v>
      </c>
      <c r="I91" s="66">
        <f t="shared" si="4"/>
        <v>40416.2498085247</v>
      </c>
      <c r="J91" s="66">
        <f t="shared" si="5"/>
        <v>-169793.723721568</v>
      </c>
      <c r="K91" s="74">
        <v>20000</v>
      </c>
      <c r="L91" s="63" t="s">
        <v>19</v>
      </c>
    </row>
    <row r="92" customFormat="1" spans="1:12">
      <c r="A92" s="63">
        <v>80</v>
      </c>
      <c r="B92" s="63"/>
      <c r="C92" s="63" t="s">
        <v>101</v>
      </c>
      <c r="D92" s="63">
        <v>420</v>
      </c>
      <c r="E92" s="64">
        <v>356339.240105803</v>
      </c>
      <c r="F92" s="64">
        <v>89800</v>
      </c>
      <c r="G92" s="65">
        <v>21000</v>
      </c>
      <c r="H92" s="66">
        <v>22615.308315424</v>
      </c>
      <c r="I92" s="66">
        <f t="shared" si="4"/>
        <v>56582.7497319345</v>
      </c>
      <c r="J92" s="66">
        <f t="shared" si="5"/>
        <v>166341.182058444</v>
      </c>
      <c r="K92" s="74">
        <v>40000</v>
      </c>
      <c r="L92" s="63" t="s">
        <v>18</v>
      </c>
    </row>
    <row r="93" customFormat="1" spans="1:12">
      <c r="A93" s="63">
        <v>81</v>
      </c>
      <c r="B93" s="63"/>
      <c r="C93" s="63" t="s">
        <v>98</v>
      </c>
      <c r="D93" s="63">
        <v>420</v>
      </c>
      <c r="E93" s="64">
        <v>356339.240105803</v>
      </c>
      <c r="F93" s="64">
        <v>130490</v>
      </c>
      <c r="G93" s="65">
        <v>21000</v>
      </c>
      <c r="H93" s="66">
        <v>22615.308315424</v>
      </c>
      <c r="I93" s="66">
        <f t="shared" si="4"/>
        <v>56582.7497319345</v>
      </c>
      <c r="J93" s="66">
        <f t="shared" si="5"/>
        <v>125651.182058444</v>
      </c>
      <c r="K93" s="74">
        <v>40000</v>
      </c>
      <c r="L93" s="63" t="s">
        <v>18</v>
      </c>
    </row>
    <row r="94" customFormat="1" spans="1:12">
      <c r="A94" s="63">
        <v>82</v>
      </c>
      <c r="B94" s="63"/>
      <c r="C94" s="63" t="s">
        <v>102</v>
      </c>
      <c r="D94" s="63">
        <v>420</v>
      </c>
      <c r="E94" s="64">
        <v>356339.240105803</v>
      </c>
      <c r="F94" s="64">
        <v>86480</v>
      </c>
      <c r="G94" s="65">
        <v>21000</v>
      </c>
      <c r="H94" s="66">
        <v>22615.308315424</v>
      </c>
      <c r="I94" s="66">
        <f t="shared" si="4"/>
        <v>56582.7497319345</v>
      </c>
      <c r="J94" s="66">
        <f t="shared" si="5"/>
        <v>169661.182058444</v>
      </c>
      <c r="K94" s="74">
        <v>40000</v>
      </c>
      <c r="L94" s="63" t="s">
        <v>18</v>
      </c>
    </row>
    <row r="95" customFormat="1" spans="1:12">
      <c r="A95" s="63">
        <v>83</v>
      </c>
      <c r="B95" s="63" t="s">
        <v>98</v>
      </c>
      <c r="C95" s="63" t="s">
        <v>103</v>
      </c>
      <c r="D95" s="63">
        <v>420</v>
      </c>
      <c r="E95" s="64">
        <v>356339.240105803</v>
      </c>
      <c r="F95" s="64">
        <v>212590</v>
      </c>
      <c r="G95" s="65">
        <v>21000</v>
      </c>
      <c r="H95" s="66">
        <v>22615.308315424</v>
      </c>
      <c r="I95" s="66">
        <f t="shared" si="4"/>
        <v>56582.7497319345</v>
      </c>
      <c r="J95" s="66">
        <f t="shared" si="5"/>
        <v>43551.1820584445</v>
      </c>
      <c r="K95" s="74">
        <v>30000</v>
      </c>
      <c r="L95" s="63" t="s">
        <v>18</v>
      </c>
    </row>
    <row r="96" customFormat="1" spans="1:12">
      <c r="A96" s="63">
        <v>84</v>
      </c>
      <c r="B96" s="63"/>
      <c r="C96" s="63" t="s">
        <v>104</v>
      </c>
      <c r="D96" s="63">
        <v>420</v>
      </c>
      <c r="E96" s="64">
        <v>356339.240105803</v>
      </c>
      <c r="F96" s="64">
        <v>540210</v>
      </c>
      <c r="G96" s="65">
        <v>21000</v>
      </c>
      <c r="H96" s="66">
        <v>22615.308315424</v>
      </c>
      <c r="I96" s="66">
        <f t="shared" si="4"/>
        <v>56582.7497319345</v>
      </c>
      <c r="J96" s="66">
        <f t="shared" si="5"/>
        <v>-284068.817941556</v>
      </c>
      <c r="K96" s="74">
        <v>20000</v>
      </c>
      <c r="L96" s="63" t="s">
        <v>18</v>
      </c>
    </row>
    <row r="97" customFormat="1" spans="1:12">
      <c r="A97" s="63">
        <v>85</v>
      </c>
      <c r="B97" s="63"/>
      <c r="C97" s="63" t="s">
        <v>105</v>
      </c>
      <c r="D97" s="63">
        <v>420</v>
      </c>
      <c r="E97" s="64">
        <v>356339.240105803</v>
      </c>
      <c r="F97" s="64">
        <v>532550</v>
      </c>
      <c r="G97" s="65">
        <v>21000</v>
      </c>
      <c r="H97" s="66">
        <v>22615.308315424</v>
      </c>
      <c r="I97" s="66">
        <f t="shared" si="4"/>
        <v>56582.7497319345</v>
      </c>
      <c r="J97" s="66">
        <f t="shared" si="5"/>
        <v>-276408.817941556</v>
      </c>
      <c r="K97" s="74">
        <v>20000</v>
      </c>
      <c r="L97" s="63" t="s">
        <v>18</v>
      </c>
    </row>
    <row r="98" customFormat="1" spans="1:12">
      <c r="A98" s="67" t="s">
        <v>31</v>
      </c>
      <c r="B98" s="67"/>
      <c r="C98" s="67">
        <v>8</v>
      </c>
      <c r="D98" s="67">
        <v>3120</v>
      </c>
      <c r="E98" s="68">
        <v>2638769.04063482</v>
      </c>
      <c r="F98" s="68">
        <v>2371300</v>
      </c>
      <c r="G98" s="69">
        <v>156000</v>
      </c>
      <c r="H98" s="70">
        <v>166996.197718631</v>
      </c>
      <c r="I98" s="70">
        <v>420328.998008656</v>
      </c>
      <c r="J98" s="70">
        <v>-475856.155092468</v>
      </c>
      <c r="K98" s="67">
        <v>230000</v>
      </c>
      <c r="L98" s="63"/>
    </row>
    <row r="99" customFormat="1" spans="1:12">
      <c r="A99" s="63">
        <v>86</v>
      </c>
      <c r="B99" s="63" t="s">
        <v>106</v>
      </c>
      <c r="C99" s="63" t="s">
        <v>107</v>
      </c>
      <c r="D99" s="63">
        <v>378</v>
      </c>
      <c r="E99" s="64">
        <v>320705.316095222</v>
      </c>
      <c r="F99" s="64">
        <v>171230</v>
      </c>
      <c r="G99" s="65">
        <v>18900</v>
      </c>
      <c r="H99" s="66">
        <v>20353.7774838816</v>
      </c>
      <c r="I99" s="66">
        <f t="shared" si="4"/>
        <v>50924.4747587411</v>
      </c>
      <c r="J99" s="66">
        <f t="shared" si="5"/>
        <v>59297.0638525993</v>
      </c>
      <c r="K99" s="74">
        <v>30000</v>
      </c>
      <c r="L99" s="63" t="s">
        <v>18</v>
      </c>
    </row>
    <row r="100" customFormat="1" spans="1:12">
      <c r="A100" s="63">
        <v>87</v>
      </c>
      <c r="B100" s="63"/>
      <c r="C100" s="63" t="s">
        <v>108</v>
      </c>
      <c r="D100" s="63">
        <v>413</v>
      </c>
      <c r="E100" s="64">
        <v>350400.252770706</v>
      </c>
      <c r="F100" s="64">
        <v>285610</v>
      </c>
      <c r="G100" s="65">
        <v>20650</v>
      </c>
      <c r="H100" s="66">
        <v>22238.386510167</v>
      </c>
      <c r="I100" s="66">
        <f t="shared" si="4"/>
        <v>55639.7039030689</v>
      </c>
      <c r="J100" s="66">
        <f t="shared" si="5"/>
        <v>-33737.8376425299</v>
      </c>
      <c r="K100" s="74">
        <v>20000</v>
      </c>
      <c r="L100" s="63" t="s">
        <v>18</v>
      </c>
    </row>
    <row r="101" customFormat="1" spans="1:12">
      <c r="A101" s="63">
        <v>88</v>
      </c>
      <c r="B101" s="63"/>
      <c r="C101" s="63" t="s">
        <v>109</v>
      </c>
      <c r="D101" s="63">
        <v>420</v>
      </c>
      <c r="E101" s="64">
        <v>356339.240105803</v>
      </c>
      <c r="F101" s="64">
        <v>309310</v>
      </c>
      <c r="G101" s="65">
        <v>21000</v>
      </c>
      <c r="H101" s="66">
        <v>22615.308315424</v>
      </c>
      <c r="I101" s="66">
        <f t="shared" si="4"/>
        <v>56582.7497319345</v>
      </c>
      <c r="J101" s="66">
        <f t="shared" si="5"/>
        <v>-53168.8179415555</v>
      </c>
      <c r="K101" s="74">
        <v>20000</v>
      </c>
      <c r="L101" s="63" t="s">
        <v>18</v>
      </c>
    </row>
    <row r="102" customFormat="1" spans="1:12">
      <c r="A102" s="63">
        <v>89</v>
      </c>
      <c r="B102" s="63"/>
      <c r="C102" s="63" t="s">
        <v>110</v>
      </c>
      <c r="D102" s="63">
        <v>553</v>
      </c>
      <c r="E102" s="64">
        <v>469179.99947264</v>
      </c>
      <c r="F102" s="64">
        <v>637760</v>
      </c>
      <c r="G102" s="65">
        <v>27650</v>
      </c>
      <c r="H102" s="66">
        <v>29776.8226153083</v>
      </c>
      <c r="I102" s="66">
        <f t="shared" ref="I102:I133" si="6">7563631.71/56143*D102</f>
        <v>74500.6204803805</v>
      </c>
      <c r="J102" s="66">
        <f t="shared" ref="J102:J133" si="7">E102-F102-G102-H102-I102</f>
        <v>-300507.443623049</v>
      </c>
      <c r="K102" s="74">
        <v>20000</v>
      </c>
      <c r="L102" s="63" t="s">
        <v>18</v>
      </c>
    </row>
    <row r="103" customFormat="1" spans="1:12">
      <c r="A103" s="63">
        <v>90</v>
      </c>
      <c r="B103" s="63"/>
      <c r="C103" s="63" t="s">
        <v>111</v>
      </c>
      <c r="D103" s="63">
        <v>300</v>
      </c>
      <c r="E103" s="64">
        <v>279670.74</v>
      </c>
      <c r="F103" s="64">
        <v>347220</v>
      </c>
      <c r="G103" s="65">
        <v>15000</v>
      </c>
      <c r="H103" s="66">
        <v>15652.1739130435</v>
      </c>
      <c r="I103" s="66">
        <f t="shared" si="6"/>
        <v>40416.2498085247</v>
      </c>
      <c r="J103" s="66">
        <f t="shared" si="7"/>
        <v>-138617.683721568</v>
      </c>
      <c r="K103" s="74">
        <v>20000</v>
      </c>
      <c r="L103" s="63" t="s">
        <v>19</v>
      </c>
    </row>
    <row r="104" customFormat="1" spans="1:12">
      <c r="A104" s="63">
        <v>91</v>
      </c>
      <c r="B104" s="63"/>
      <c r="C104" s="63" t="s">
        <v>112</v>
      </c>
      <c r="D104" s="63">
        <v>300</v>
      </c>
      <c r="E104" s="64">
        <v>268099.45</v>
      </c>
      <c r="F104" s="64">
        <v>274920</v>
      </c>
      <c r="G104" s="65">
        <v>15000</v>
      </c>
      <c r="H104" s="66">
        <v>15652.1739130435</v>
      </c>
      <c r="I104" s="66">
        <f t="shared" si="6"/>
        <v>40416.2498085247</v>
      </c>
      <c r="J104" s="66">
        <f t="shared" si="7"/>
        <v>-77888.9737215682</v>
      </c>
      <c r="K104" s="74">
        <v>20000</v>
      </c>
      <c r="L104" s="63" t="s">
        <v>19</v>
      </c>
    </row>
    <row r="105" customFormat="1" spans="1:12">
      <c r="A105" s="63">
        <v>92</v>
      </c>
      <c r="B105" s="63"/>
      <c r="C105" s="63" t="s">
        <v>113</v>
      </c>
      <c r="D105" s="63">
        <v>196</v>
      </c>
      <c r="E105" s="64">
        <v>166291.645382708</v>
      </c>
      <c r="F105" s="64">
        <v>121350</v>
      </c>
      <c r="G105" s="65">
        <v>9800</v>
      </c>
      <c r="H105" s="66">
        <v>10553.8105471979</v>
      </c>
      <c r="I105" s="66">
        <f t="shared" si="6"/>
        <v>26405.2832082361</v>
      </c>
      <c r="J105" s="66">
        <f t="shared" si="7"/>
        <v>-1817.44837272602</v>
      </c>
      <c r="K105" s="74">
        <v>20000</v>
      </c>
      <c r="L105" s="63" t="s">
        <v>18</v>
      </c>
    </row>
    <row r="106" customFormat="1" spans="1:12">
      <c r="A106" s="63">
        <v>93</v>
      </c>
      <c r="B106" s="63"/>
      <c r="C106" s="63" t="s">
        <v>114</v>
      </c>
      <c r="D106" s="63">
        <v>300</v>
      </c>
      <c r="E106" s="64">
        <v>270129.96</v>
      </c>
      <c r="F106" s="64">
        <v>343640</v>
      </c>
      <c r="G106" s="65">
        <v>15000</v>
      </c>
      <c r="H106" s="66">
        <v>15652.1739130435</v>
      </c>
      <c r="I106" s="66">
        <f t="shared" si="6"/>
        <v>40416.2498085247</v>
      </c>
      <c r="J106" s="66">
        <f t="shared" si="7"/>
        <v>-144578.463721568</v>
      </c>
      <c r="K106" s="74">
        <v>20000</v>
      </c>
      <c r="L106" s="63" t="s">
        <v>19</v>
      </c>
    </row>
    <row r="107" customFormat="1" spans="1:12">
      <c r="A107" s="63">
        <v>94</v>
      </c>
      <c r="B107" s="63"/>
      <c r="C107" s="63" t="s">
        <v>106</v>
      </c>
      <c r="D107" s="63">
        <v>300</v>
      </c>
      <c r="E107" s="64">
        <v>235879.19</v>
      </c>
      <c r="F107" s="64">
        <v>768660</v>
      </c>
      <c r="G107" s="65">
        <v>15000</v>
      </c>
      <c r="H107" s="66">
        <v>15652.1739130435</v>
      </c>
      <c r="I107" s="66">
        <f t="shared" si="6"/>
        <v>40416.2498085247</v>
      </c>
      <c r="J107" s="66">
        <f t="shared" si="7"/>
        <v>-603849.233721568</v>
      </c>
      <c r="K107" s="74">
        <v>20000</v>
      </c>
      <c r="L107" s="63" t="s">
        <v>19</v>
      </c>
    </row>
    <row r="108" customFormat="1" spans="1:12">
      <c r="A108" s="63">
        <v>95</v>
      </c>
      <c r="B108" s="63"/>
      <c r="C108" s="63" t="s">
        <v>115</v>
      </c>
      <c r="D108" s="63">
        <v>300</v>
      </c>
      <c r="E108" s="64">
        <v>257627.53</v>
      </c>
      <c r="F108" s="64">
        <v>351490</v>
      </c>
      <c r="G108" s="65">
        <v>15000</v>
      </c>
      <c r="H108" s="66">
        <v>15652.1739130435</v>
      </c>
      <c r="I108" s="66">
        <f t="shared" si="6"/>
        <v>40416.2498085247</v>
      </c>
      <c r="J108" s="66">
        <f t="shared" si="7"/>
        <v>-164930.893721568</v>
      </c>
      <c r="K108" s="74">
        <v>20000</v>
      </c>
      <c r="L108" s="63" t="s">
        <v>19</v>
      </c>
    </row>
    <row r="109" customFormat="1" spans="1:12">
      <c r="A109" s="63">
        <v>96</v>
      </c>
      <c r="B109" s="63"/>
      <c r="C109" s="63" t="s">
        <v>116</v>
      </c>
      <c r="D109" s="63">
        <v>420</v>
      </c>
      <c r="E109" s="64">
        <v>356339.240105803</v>
      </c>
      <c r="F109" s="64">
        <v>251990</v>
      </c>
      <c r="G109" s="65">
        <v>21000</v>
      </c>
      <c r="H109" s="66">
        <v>22615.308315424</v>
      </c>
      <c r="I109" s="66">
        <f t="shared" si="6"/>
        <v>56582.7497319345</v>
      </c>
      <c r="J109" s="66">
        <f t="shared" si="7"/>
        <v>4151.18205844448</v>
      </c>
      <c r="K109" s="74">
        <v>30000</v>
      </c>
      <c r="L109" s="63" t="s">
        <v>18</v>
      </c>
    </row>
    <row r="110" customFormat="1" spans="1:12">
      <c r="A110" s="63">
        <v>97</v>
      </c>
      <c r="B110" s="63"/>
      <c r="C110" s="63" t="s">
        <v>117</v>
      </c>
      <c r="D110" s="63">
        <v>364</v>
      </c>
      <c r="E110" s="64">
        <v>308827.341425029</v>
      </c>
      <c r="F110" s="64">
        <v>20160</v>
      </c>
      <c r="G110" s="65">
        <v>18200</v>
      </c>
      <c r="H110" s="66">
        <v>19599.9338733675</v>
      </c>
      <c r="I110" s="66">
        <f t="shared" si="6"/>
        <v>49038.3831010099</v>
      </c>
      <c r="J110" s="66">
        <f t="shared" si="7"/>
        <v>201829.024450652</v>
      </c>
      <c r="K110" s="74">
        <v>50000</v>
      </c>
      <c r="L110" s="63" t="s">
        <v>18</v>
      </c>
    </row>
    <row r="111" customFormat="1" spans="1:12">
      <c r="A111" s="63">
        <v>98</v>
      </c>
      <c r="B111" s="63"/>
      <c r="C111" s="63" t="s">
        <v>118</v>
      </c>
      <c r="D111" s="63">
        <v>420</v>
      </c>
      <c r="E111" s="64">
        <v>356339.240105803</v>
      </c>
      <c r="F111" s="64">
        <v>913760</v>
      </c>
      <c r="G111" s="65">
        <v>21000</v>
      </c>
      <c r="H111" s="66">
        <v>22615.308315424</v>
      </c>
      <c r="I111" s="66">
        <f t="shared" si="6"/>
        <v>56582.7497319345</v>
      </c>
      <c r="J111" s="66">
        <f t="shared" si="7"/>
        <v>-657618.817941556</v>
      </c>
      <c r="K111" s="74">
        <v>20000</v>
      </c>
      <c r="L111" s="63" t="s">
        <v>18</v>
      </c>
    </row>
    <row r="112" customFormat="1" spans="1:12">
      <c r="A112" s="67" t="s">
        <v>31</v>
      </c>
      <c r="B112" s="67"/>
      <c r="C112" s="67">
        <v>13</v>
      </c>
      <c r="D112" s="67">
        <v>4664</v>
      </c>
      <c r="E112" s="68">
        <v>3995829.14546371</v>
      </c>
      <c r="F112" s="68">
        <v>4797100</v>
      </c>
      <c r="G112" s="69">
        <v>233200</v>
      </c>
      <c r="H112" s="70">
        <v>248629.525541412</v>
      </c>
      <c r="I112" s="70">
        <v>628337.963689863</v>
      </c>
      <c r="J112" s="70">
        <v>-1911438.34376756</v>
      </c>
      <c r="K112" s="67">
        <v>310000</v>
      </c>
      <c r="L112" s="63"/>
    </row>
    <row r="113" customFormat="1" spans="1:12">
      <c r="A113" s="63">
        <v>99</v>
      </c>
      <c r="B113" s="63" t="s">
        <v>119</v>
      </c>
      <c r="C113" s="63" t="s">
        <v>119</v>
      </c>
      <c r="D113" s="63">
        <v>300</v>
      </c>
      <c r="E113" s="71">
        <v>269697.74</v>
      </c>
      <c r="F113" s="64">
        <v>127470</v>
      </c>
      <c r="G113" s="65">
        <v>15000</v>
      </c>
      <c r="H113" s="66">
        <v>15652.1739130435</v>
      </c>
      <c r="I113" s="66">
        <f t="shared" si="6"/>
        <v>40416.2498085247</v>
      </c>
      <c r="J113" s="66">
        <f t="shared" si="7"/>
        <v>71159.3162784318</v>
      </c>
      <c r="K113" s="74">
        <v>30000</v>
      </c>
      <c r="L113" s="63" t="s">
        <v>19</v>
      </c>
    </row>
    <row r="114" customFormat="1" spans="1:12">
      <c r="A114" s="63">
        <v>100</v>
      </c>
      <c r="B114" s="63"/>
      <c r="C114" s="63" t="s">
        <v>120</v>
      </c>
      <c r="D114" s="63">
        <v>300</v>
      </c>
      <c r="E114" s="71">
        <v>261139.84</v>
      </c>
      <c r="F114" s="64">
        <v>216050</v>
      </c>
      <c r="G114" s="65">
        <v>15000</v>
      </c>
      <c r="H114" s="66">
        <v>15652.1739130435</v>
      </c>
      <c r="I114" s="66">
        <f t="shared" si="6"/>
        <v>40416.2498085247</v>
      </c>
      <c r="J114" s="66">
        <f t="shared" si="7"/>
        <v>-25978.5837215682</v>
      </c>
      <c r="K114" s="74">
        <v>20000</v>
      </c>
      <c r="L114" s="63" t="s">
        <v>19</v>
      </c>
    </row>
    <row r="115" customFormat="1" spans="1:12">
      <c r="A115" s="67" t="s">
        <v>31</v>
      </c>
      <c r="B115" s="67"/>
      <c r="C115" s="67">
        <v>2</v>
      </c>
      <c r="D115" s="67">
        <v>600</v>
      </c>
      <c r="E115" s="68">
        <v>530837.58</v>
      </c>
      <c r="F115" s="68">
        <v>343520</v>
      </c>
      <c r="G115" s="69">
        <v>30000</v>
      </c>
      <c r="H115" s="70">
        <v>31304.347826087</v>
      </c>
      <c r="I115" s="70">
        <v>80832.4996170493</v>
      </c>
      <c r="J115" s="70">
        <v>45180.7325568636</v>
      </c>
      <c r="K115" s="67">
        <v>50000</v>
      </c>
      <c r="L115" s="63"/>
    </row>
    <row r="116" customFormat="1" spans="1:12">
      <c r="A116" s="63">
        <v>101</v>
      </c>
      <c r="B116" s="63" t="s">
        <v>121</v>
      </c>
      <c r="C116" s="63" t="s">
        <v>122</v>
      </c>
      <c r="D116" s="63">
        <v>300</v>
      </c>
      <c r="E116" s="71">
        <v>275292.01</v>
      </c>
      <c r="F116" s="64">
        <v>182240</v>
      </c>
      <c r="G116" s="65">
        <v>15000</v>
      </c>
      <c r="H116" s="66">
        <v>15652.1739130435</v>
      </c>
      <c r="I116" s="66">
        <f t="shared" si="6"/>
        <v>40416.2498085247</v>
      </c>
      <c r="J116" s="66">
        <f t="shared" si="7"/>
        <v>21983.5862784318</v>
      </c>
      <c r="K116" s="74">
        <v>30000</v>
      </c>
      <c r="L116" s="63" t="s">
        <v>19</v>
      </c>
    </row>
    <row r="117" customFormat="1" spans="1:12">
      <c r="A117" s="63">
        <v>102</v>
      </c>
      <c r="B117" s="63"/>
      <c r="C117" s="63" t="s">
        <v>123</v>
      </c>
      <c r="D117" s="63">
        <v>420</v>
      </c>
      <c r="E117" s="64">
        <v>356339.240105803</v>
      </c>
      <c r="F117" s="64">
        <v>298170</v>
      </c>
      <c r="G117" s="65">
        <v>21000</v>
      </c>
      <c r="H117" s="66">
        <v>22615.308315424</v>
      </c>
      <c r="I117" s="66">
        <f t="shared" si="6"/>
        <v>56582.7497319345</v>
      </c>
      <c r="J117" s="66">
        <f t="shared" si="7"/>
        <v>-42028.8179415555</v>
      </c>
      <c r="K117" s="74">
        <v>20000</v>
      </c>
      <c r="L117" s="63" t="s">
        <v>18</v>
      </c>
    </row>
    <row r="118" customFormat="1" spans="1:12">
      <c r="A118" s="63">
        <v>103</v>
      </c>
      <c r="B118" s="63"/>
      <c r="C118" s="63" t="s">
        <v>124</v>
      </c>
      <c r="D118" s="63">
        <v>420</v>
      </c>
      <c r="E118" s="64">
        <v>356339.240105803</v>
      </c>
      <c r="F118" s="64">
        <v>191300</v>
      </c>
      <c r="G118" s="65">
        <v>21000</v>
      </c>
      <c r="H118" s="66">
        <v>22615.308315424</v>
      </c>
      <c r="I118" s="66">
        <f t="shared" si="6"/>
        <v>56582.7497319345</v>
      </c>
      <c r="J118" s="66">
        <f t="shared" si="7"/>
        <v>64841.1820584445</v>
      </c>
      <c r="K118" s="74">
        <v>30000</v>
      </c>
      <c r="L118" s="63" t="s">
        <v>18</v>
      </c>
    </row>
    <row r="119" customFormat="1" spans="1:12">
      <c r="A119" s="63">
        <v>104</v>
      </c>
      <c r="B119" s="63"/>
      <c r="C119" s="63" t="s">
        <v>125</v>
      </c>
      <c r="D119" s="63">
        <v>420</v>
      </c>
      <c r="E119" s="64">
        <v>356339.240105803</v>
      </c>
      <c r="F119" s="64">
        <v>144680</v>
      </c>
      <c r="G119" s="65">
        <v>21000</v>
      </c>
      <c r="H119" s="66">
        <v>22615.308315424</v>
      </c>
      <c r="I119" s="66">
        <f t="shared" si="6"/>
        <v>56582.7497319345</v>
      </c>
      <c r="J119" s="66">
        <f t="shared" si="7"/>
        <v>111461.182058444</v>
      </c>
      <c r="K119" s="74">
        <v>40000</v>
      </c>
      <c r="L119" s="63" t="s">
        <v>18</v>
      </c>
    </row>
    <row r="120" customFormat="1" spans="1:12">
      <c r="A120" s="63">
        <v>105</v>
      </c>
      <c r="B120" s="63"/>
      <c r="C120" s="63" t="s">
        <v>126</v>
      </c>
      <c r="D120" s="63">
        <v>420</v>
      </c>
      <c r="E120" s="64">
        <v>356339.240105803</v>
      </c>
      <c r="F120" s="64">
        <v>320010</v>
      </c>
      <c r="G120" s="65">
        <v>21000</v>
      </c>
      <c r="H120" s="66">
        <v>22615.308315424</v>
      </c>
      <c r="I120" s="66">
        <f t="shared" si="6"/>
        <v>56582.7497319345</v>
      </c>
      <c r="J120" s="66">
        <f t="shared" si="7"/>
        <v>-63868.8179415555</v>
      </c>
      <c r="K120" s="74">
        <v>20000</v>
      </c>
      <c r="L120" s="63" t="s">
        <v>18</v>
      </c>
    </row>
    <row r="121" customFormat="1" spans="1:12">
      <c r="A121" s="63">
        <v>106</v>
      </c>
      <c r="B121" s="63"/>
      <c r="C121" s="83" t="s">
        <v>127</v>
      </c>
      <c r="D121" s="63">
        <v>420</v>
      </c>
      <c r="E121" s="64">
        <v>356339.240105803</v>
      </c>
      <c r="F121" s="64">
        <v>51810</v>
      </c>
      <c r="G121" s="65">
        <v>21000</v>
      </c>
      <c r="H121" s="66">
        <v>22615.308315424</v>
      </c>
      <c r="I121" s="66">
        <f t="shared" si="6"/>
        <v>56582.7497319345</v>
      </c>
      <c r="J121" s="66">
        <f t="shared" si="7"/>
        <v>204331.182058444</v>
      </c>
      <c r="K121" s="74">
        <v>50000</v>
      </c>
      <c r="L121" s="63" t="s">
        <v>18</v>
      </c>
    </row>
    <row r="122" customFormat="1" spans="1:12">
      <c r="A122" s="63">
        <v>107</v>
      </c>
      <c r="B122" s="63"/>
      <c r="C122" s="63" t="s">
        <v>121</v>
      </c>
      <c r="D122" s="63">
        <v>420</v>
      </c>
      <c r="E122" s="64">
        <v>356339.240105803</v>
      </c>
      <c r="F122" s="64">
        <v>182230</v>
      </c>
      <c r="G122" s="65">
        <v>21000</v>
      </c>
      <c r="H122" s="66">
        <v>22615.308315424</v>
      </c>
      <c r="I122" s="66">
        <f t="shared" si="6"/>
        <v>56582.7497319345</v>
      </c>
      <c r="J122" s="66">
        <f t="shared" si="7"/>
        <v>73911.1820584445</v>
      </c>
      <c r="K122" s="74">
        <v>30000</v>
      </c>
      <c r="L122" s="63" t="s">
        <v>18</v>
      </c>
    </row>
    <row r="123" customFormat="1" spans="1:12">
      <c r="A123" s="63">
        <v>108</v>
      </c>
      <c r="B123" s="63"/>
      <c r="C123" s="63" t="s">
        <v>128</v>
      </c>
      <c r="D123" s="63">
        <v>420</v>
      </c>
      <c r="E123" s="64">
        <v>356339.240105803</v>
      </c>
      <c r="F123" s="64">
        <v>114960</v>
      </c>
      <c r="G123" s="65">
        <v>21000</v>
      </c>
      <c r="H123" s="66">
        <v>22615.308315424</v>
      </c>
      <c r="I123" s="66">
        <f t="shared" si="6"/>
        <v>56582.7497319345</v>
      </c>
      <c r="J123" s="66">
        <f t="shared" si="7"/>
        <v>141181.182058444</v>
      </c>
      <c r="K123" s="74">
        <v>40000</v>
      </c>
      <c r="L123" s="63" t="s">
        <v>18</v>
      </c>
    </row>
    <row r="124" customFormat="1" spans="1:12">
      <c r="A124" s="63">
        <v>109</v>
      </c>
      <c r="B124" s="63"/>
      <c r="C124" s="63" t="s">
        <v>129</v>
      </c>
      <c r="D124" s="63">
        <v>343</v>
      </c>
      <c r="E124" s="64">
        <v>291010.379419739</v>
      </c>
      <c r="F124" s="64">
        <v>176550</v>
      </c>
      <c r="G124" s="65">
        <v>17150</v>
      </c>
      <c r="H124" s="66">
        <v>18469.1684575963</v>
      </c>
      <c r="I124" s="66">
        <f t="shared" si="6"/>
        <v>46209.2456144132</v>
      </c>
      <c r="J124" s="66">
        <f t="shared" si="7"/>
        <v>32631.9653477295</v>
      </c>
      <c r="K124" s="74">
        <v>30000</v>
      </c>
      <c r="L124" s="63" t="s">
        <v>18</v>
      </c>
    </row>
    <row r="125" customFormat="1" spans="1:12">
      <c r="A125" s="67" t="s">
        <v>31</v>
      </c>
      <c r="B125" s="67"/>
      <c r="C125" s="67">
        <v>9</v>
      </c>
      <c r="D125" s="67">
        <v>3583</v>
      </c>
      <c r="E125" s="68">
        <v>3060677.07016036</v>
      </c>
      <c r="F125" s="68">
        <v>1661950</v>
      </c>
      <c r="G125" s="69">
        <v>179150</v>
      </c>
      <c r="H125" s="70">
        <v>192428.500578608</v>
      </c>
      <c r="I125" s="70">
        <v>482704.74354648</v>
      </c>
      <c r="J125" s="70">
        <v>544443.826035273</v>
      </c>
      <c r="K125" s="67">
        <v>290000</v>
      </c>
      <c r="L125" s="63"/>
    </row>
    <row r="126" s="2" customFormat="1" spans="1:12">
      <c r="A126" s="63">
        <v>110</v>
      </c>
      <c r="B126" s="63" t="s">
        <v>130</v>
      </c>
      <c r="C126" s="72" t="s">
        <v>131</v>
      </c>
      <c r="D126" s="73">
        <v>525</v>
      </c>
      <c r="E126" s="64">
        <v>422516.527554023</v>
      </c>
      <c r="F126" s="64">
        <v>196740</v>
      </c>
      <c r="G126" s="65">
        <v>26250</v>
      </c>
      <c r="H126" s="66">
        <v>28269.13539428</v>
      </c>
      <c r="I126" s="66">
        <f t="shared" si="6"/>
        <v>70728.4371649182</v>
      </c>
      <c r="J126" s="66">
        <f t="shared" si="7"/>
        <v>100528.954994825</v>
      </c>
      <c r="K126" s="74">
        <v>40000</v>
      </c>
      <c r="L126" s="63" t="s">
        <v>18</v>
      </c>
    </row>
    <row r="127" customFormat="1" spans="1:12">
      <c r="A127" s="63">
        <v>111</v>
      </c>
      <c r="B127" s="63"/>
      <c r="C127" s="63" t="s">
        <v>132</v>
      </c>
      <c r="D127" s="63">
        <v>300</v>
      </c>
      <c r="E127" s="71">
        <v>232033.72</v>
      </c>
      <c r="F127" s="64">
        <v>204520</v>
      </c>
      <c r="G127" s="65">
        <v>15000</v>
      </c>
      <c r="H127" s="66">
        <v>15652.1739130435</v>
      </c>
      <c r="I127" s="66">
        <f t="shared" si="6"/>
        <v>40416.2498085247</v>
      </c>
      <c r="J127" s="66">
        <f t="shared" si="7"/>
        <v>-43554.7037215682</v>
      </c>
      <c r="K127" s="74">
        <v>20000</v>
      </c>
      <c r="L127" s="63" t="s">
        <v>19</v>
      </c>
    </row>
    <row r="128" customFormat="1" spans="1:12">
      <c r="A128" s="63">
        <v>112</v>
      </c>
      <c r="B128" s="63"/>
      <c r="C128" s="72" t="s">
        <v>133</v>
      </c>
      <c r="D128" s="73">
        <v>420</v>
      </c>
      <c r="E128" s="64">
        <v>356339.240105803</v>
      </c>
      <c r="F128" s="64">
        <v>113460</v>
      </c>
      <c r="G128" s="65">
        <v>21000</v>
      </c>
      <c r="H128" s="66">
        <v>22615.308315424</v>
      </c>
      <c r="I128" s="66">
        <f t="shared" si="6"/>
        <v>56582.7497319345</v>
      </c>
      <c r="J128" s="66">
        <f t="shared" si="7"/>
        <v>142681.182058444</v>
      </c>
      <c r="K128" s="74">
        <v>40000</v>
      </c>
      <c r="L128" s="63" t="s">
        <v>18</v>
      </c>
    </row>
    <row r="129" customFormat="1" spans="1:12">
      <c r="A129" s="63">
        <v>113</v>
      </c>
      <c r="B129" s="63"/>
      <c r="C129" s="72" t="s">
        <v>134</v>
      </c>
      <c r="D129" s="73">
        <v>420</v>
      </c>
      <c r="E129" s="64">
        <v>356339.240105803</v>
      </c>
      <c r="F129" s="64">
        <v>345410</v>
      </c>
      <c r="G129" s="65">
        <v>21000</v>
      </c>
      <c r="H129" s="66">
        <v>22615.308315424</v>
      </c>
      <c r="I129" s="66">
        <f t="shared" si="6"/>
        <v>56582.7497319345</v>
      </c>
      <c r="J129" s="66">
        <f t="shared" si="7"/>
        <v>-89268.8179415555</v>
      </c>
      <c r="K129" s="74">
        <v>20000</v>
      </c>
      <c r="L129" s="63" t="s">
        <v>18</v>
      </c>
    </row>
    <row r="130" s="2" customFormat="1" spans="1:12">
      <c r="A130" s="63">
        <v>114</v>
      </c>
      <c r="B130" s="63"/>
      <c r="C130" s="72" t="s">
        <v>135</v>
      </c>
      <c r="D130" s="73">
        <v>434</v>
      </c>
      <c r="E130" s="64">
        <v>346158.118959922</v>
      </c>
      <c r="F130" s="64">
        <v>233310</v>
      </c>
      <c r="G130" s="65">
        <v>21700</v>
      </c>
      <c r="H130" s="66">
        <v>23369.1519259382</v>
      </c>
      <c r="I130" s="66">
        <f t="shared" si="6"/>
        <v>58468.8413896657</v>
      </c>
      <c r="J130" s="66">
        <f t="shared" si="7"/>
        <v>9310.12564431811</v>
      </c>
      <c r="K130" s="74">
        <v>30000</v>
      </c>
      <c r="L130" s="63" t="s">
        <v>18</v>
      </c>
    </row>
    <row r="131" customFormat="1" spans="1:12">
      <c r="A131" s="63">
        <v>115</v>
      </c>
      <c r="B131" s="63"/>
      <c r="C131" s="72" t="s">
        <v>136</v>
      </c>
      <c r="D131" s="73">
        <v>420</v>
      </c>
      <c r="E131" s="64">
        <v>356339.240105803</v>
      </c>
      <c r="F131" s="64">
        <v>300010</v>
      </c>
      <c r="G131" s="65">
        <v>21000</v>
      </c>
      <c r="H131" s="66">
        <v>22615.308315424</v>
      </c>
      <c r="I131" s="66">
        <f t="shared" si="6"/>
        <v>56582.7497319345</v>
      </c>
      <c r="J131" s="66">
        <f t="shared" si="7"/>
        <v>-43868.8179415555</v>
      </c>
      <c r="K131" s="74">
        <v>20000</v>
      </c>
      <c r="L131" s="63" t="s">
        <v>18</v>
      </c>
    </row>
    <row r="132" customFormat="1" spans="1:12">
      <c r="A132" s="63">
        <v>116</v>
      </c>
      <c r="B132" s="63"/>
      <c r="C132" s="72" t="s">
        <v>137</v>
      </c>
      <c r="D132" s="73">
        <v>420</v>
      </c>
      <c r="E132" s="64">
        <v>356339.240105803</v>
      </c>
      <c r="F132" s="64">
        <v>234970</v>
      </c>
      <c r="G132" s="65">
        <v>21000</v>
      </c>
      <c r="H132" s="66">
        <v>22615.308315424</v>
      </c>
      <c r="I132" s="66">
        <f t="shared" si="6"/>
        <v>56582.7497319345</v>
      </c>
      <c r="J132" s="66">
        <f t="shared" si="7"/>
        <v>21171.1820584445</v>
      </c>
      <c r="K132" s="74">
        <v>30000</v>
      </c>
      <c r="L132" s="63" t="s">
        <v>18</v>
      </c>
    </row>
    <row r="133" customFormat="1" spans="1:12">
      <c r="A133" s="63">
        <v>117</v>
      </c>
      <c r="B133" s="63"/>
      <c r="C133" s="72" t="s">
        <v>138</v>
      </c>
      <c r="D133" s="73">
        <v>427</v>
      </c>
      <c r="E133" s="64">
        <v>362278.227440899</v>
      </c>
      <c r="F133" s="64">
        <v>307940</v>
      </c>
      <c r="G133" s="65">
        <v>21350</v>
      </c>
      <c r="H133" s="66">
        <v>22992.2301206811</v>
      </c>
      <c r="I133" s="66">
        <f t="shared" si="6"/>
        <v>57525.7955608001</v>
      </c>
      <c r="J133" s="66">
        <f t="shared" si="7"/>
        <v>-47529.7982405822</v>
      </c>
      <c r="K133" s="74">
        <v>20000</v>
      </c>
      <c r="L133" s="63" t="s">
        <v>18</v>
      </c>
    </row>
    <row r="134" customFormat="1" spans="1:12">
      <c r="A134" s="63">
        <v>118</v>
      </c>
      <c r="B134" s="63"/>
      <c r="C134" s="63" t="s">
        <v>139</v>
      </c>
      <c r="D134" s="63">
        <v>300</v>
      </c>
      <c r="E134" s="71">
        <v>235771.68</v>
      </c>
      <c r="F134" s="64">
        <v>98210</v>
      </c>
      <c r="G134" s="65">
        <v>15000</v>
      </c>
      <c r="H134" s="66">
        <v>15652.1739130435</v>
      </c>
      <c r="I134" s="66">
        <f t="shared" ref="I134:I174" si="8">7563631.71/56143*D134</f>
        <v>40416.2498085247</v>
      </c>
      <c r="J134" s="66">
        <f t="shared" ref="J134:J173" si="9">E134-F134-G134-H134-I134</f>
        <v>66493.2562784318</v>
      </c>
      <c r="K134" s="74">
        <v>30000</v>
      </c>
      <c r="L134" s="63" t="s">
        <v>19</v>
      </c>
    </row>
    <row r="135" s="2" customFormat="1" spans="1:12">
      <c r="A135" s="63">
        <v>119</v>
      </c>
      <c r="B135" s="63"/>
      <c r="C135" s="72" t="s">
        <v>140</v>
      </c>
      <c r="D135" s="73">
        <v>434</v>
      </c>
      <c r="E135" s="64">
        <v>345309.692197766</v>
      </c>
      <c r="F135" s="64">
        <v>106870</v>
      </c>
      <c r="G135" s="65">
        <v>21700</v>
      </c>
      <c r="H135" s="66">
        <v>23369.1519259382</v>
      </c>
      <c r="I135" s="66">
        <f t="shared" si="8"/>
        <v>58468.8413896657</v>
      </c>
      <c r="J135" s="66">
        <f t="shared" si="9"/>
        <v>134901.698882162</v>
      </c>
      <c r="K135" s="74">
        <v>40000</v>
      </c>
      <c r="L135" s="63" t="s">
        <v>18</v>
      </c>
    </row>
    <row r="136" s="2" customFormat="1" spans="1:12">
      <c r="A136" s="63">
        <v>120</v>
      </c>
      <c r="B136" s="63"/>
      <c r="C136" s="72" t="s">
        <v>141</v>
      </c>
      <c r="D136" s="73">
        <v>441</v>
      </c>
      <c r="E136" s="64">
        <v>351248.679532863</v>
      </c>
      <c r="F136" s="64">
        <v>184250</v>
      </c>
      <c r="G136" s="65">
        <v>22050</v>
      </c>
      <c r="H136" s="66">
        <v>23746.0737311952</v>
      </c>
      <c r="I136" s="66">
        <f t="shared" si="8"/>
        <v>59411.8872185313</v>
      </c>
      <c r="J136" s="66">
        <f t="shared" si="9"/>
        <v>61790.7185831366</v>
      </c>
      <c r="K136" s="74">
        <v>30000</v>
      </c>
      <c r="L136" s="63" t="s">
        <v>18</v>
      </c>
    </row>
    <row r="137" customFormat="1" spans="1:12">
      <c r="A137" s="63">
        <v>121</v>
      </c>
      <c r="B137" s="63"/>
      <c r="C137" s="72" t="s">
        <v>142</v>
      </c>
      <c r="D137" s="73">
        <v>420</v>
      </c>
      <c r="E137" s="64">
        <v>356339.240105803</v>
      </c>
      <c r="F137" s="64">
        <v>248560</v>
      </c>
      <c r="G137" s="65">
        <v>21000</v>
      </c>
      <c r="H137" s="66">
        <v>22615.308315424</v>
      </c>
      <c r="I137" s="66">
        <f t="shared" si="8"/>
        <v>56582.7497319345</v>
      </c>
      <c r="J137" s="66">
        <f t="shared" si="9"/>
        <v>7581.18205844448</v>
      </c>
      <c r="K137" s="74">
        <v>30000</v>
      </c>
      <c r="L137" s="63" t="s">
        <v>18</v>
      </c>
    </row>
    <row r="138" s="2" customFormat="1" spans="1:12">
      <c r="A138" s="63">
        <v>122</v>
      </c>
      <c r="B138" s="63"/>
      <c r="C138" s="72" t="s">
        <v>143</v>
      </c>
      <c r="D138" s="73">
        <v>315</v>
      </c>
      <c r="E138" s="64">
        <v>244346.907501122</v>
      </c>
      <c r="F138" s="64">
        <v>49900</v>
      </c>
      <c r="G138" s="65">
        <v>15750</v>
      </c>
      <c r="H138" s="66">
        <v>16961.481236568</v>
      </c>
      <c r="I138" s="66">
        <f t="shared" si="8"/>
        <v>42437.0622989509</v>
      </c>
      <c r="J138" s="66">
        <f t="shared" si="9"/>
        <v>119298.363965603</v>
      </c>
      <c r="K138" s="74">
        <v>40000</v>
      </c>
      <c r="L138" s="63" t="s">
        <v>18</v>
      </c>
    </row>
    <row r="139" customFormat="1" spans="1:12">
      <c r="A139" s="63">
        <v>123</v>
      </c>
      <c r="B139" s="63"/>
      <c r="C139" s="63" t="s">
        <v>144</v>
      </c>
      <c r="D139" s="63">
        <v>300</v>
      </c>
      <c r="E139" s="71">
        <v>271448.68</v>
      </c>
      <c r="F139" s="64">
        <v>529240</v>
      </c>
      <c r="G139" s="65">
        <v>15000</v>
      </c>
      <c r="H139" s="66">
        <v>15652.1739130435</v>
      </c>
      <c r="I139" s="66">
        <f t="shared" si="8"/>
        <v>40416.2498085247</v>
      </c>
      <c r="J139" s="66">
        <f t="shared" si="9"/>
        <v>-328859.743721568</v>
      </c>
      <c r="K139" s="74">
        <v>20000</v>
      </c>
      <c r="L139" s="63" t="s">
        <v>19</v>
      </c>
    </row>
    <row r="140" customFormat="1" spans="1:12">
      <c r="A140" s="67" t="s">
        <v>31</v>
      </c>
      <c r="B140" s="67"/>
      <c r="C140" s="67">
        <v>14</v>
      </c>
      <c r="D140" s="67">
        <v>5576</v>
      </c>
      <c r="E140" s="68">
        <v>4592808.43371561</v>
      </c>
      <c r="F140" s="68">
        <v>3153390</v>
      </c>
      <c r="G140" s="69">
        <v>278800</v>
      </c>
      <c r="H140" s="70">
        <v>298740.287650851</v>
      </c>
      <c r="I140" s="70">
        <v>751203.363107778</v>
      </c>
      <c r="J140" s="70">
        <v>110674.782956982</v>
      </c>
      <c r="K140" s="67">
        <v>410000</v>
      </c>
      <c r="L140" s="63"/>
    </row>
    <row r="141" customFormat="1" spans="1:12">
      <c r="A141" s="63">
        <v>124</v>
      </c>
      <c r="B141" s="63" t="s">
        <v>145</v>
      </c>
      <c r="C141" s="63" t="s">
        <v>146</v>
      </c>
      <c r="D141" s="63">
        <v>420</v>
      </c>
      <c r="E141" s="64">
        <v>356339.240105803</v>
      </c>
      <c r="F141" s="64">
        <v>574470</v>
      </c>
      <c r="G141" s="65">
        <v>21000</v>
      </c>
      <c r="H141" s="66">
        <v>22615.308315424</v>
      </c>
      <c r="I141" s="66">
        <f t="shared" si="8"/>
        <v>56582.7497319345</v>
      </c>
      <c r="J141" s="66">
        <f t="shared" si="9"/>
        <v>-318328.817941556</v>
      </c>
      <c r="K141" s="74">
        <v>20000</v>
      </c>
      <c r="L141" s="63" t="s">
        <v>18</v>
      </c>
    </row>
    <row r="142" customFormat="1" spans="1:12">
      <c r="A142" s="63">
        <v>125</v>
      </c>
      <c r="B142" s="63"/>
      <c r="C142" s="63" t="s">
        <v>147</v>
      </c>
      <c r="D142" s="63">
        <v>300</v>
      </c>
      <c r="E142" s="71">
        <v>209782.5</v>
      </c>
      <c r="F142" s="64">
        <v>103330</v>
      </c>
      <c r="G142" s="65">
        <v>15000</v>
      </c>
      <c r="H142" s="66">
        <v>15652.1739130435</v>
      </c>
      <c r="I142" s="66">
        <f t="shared" si="8"/>
        <v>40416.2498085247</v>
      </c>
      <c r="J142" s="66">
        <f t="shared" si="9"/>
        <v>35384.0762784318</v>
      </c>
      <c r="K142" s="74">
        <v>30000</v>
      </c>
      <c r="L142" s="63" t="s">
        <v>19</v>
      </c>
    </row>
    <row r="143" customFormat="1" spans="1:12">
      <c r="A143" s="63">
        <v>126</v>
      </c>
      <c r="B143" s="63"/>
      <c r="C143" s="63" t="s">
        <v>148</v>
      </c>
      <c r="D143" s="63">
        <v>420</v>
      </c>
      <c r="E143" s="64">
        <v>356339.240105803</v>
      </c>
      <c r="F143" s="64">
        <v>544390</v>
      </c>
      <c r="G143" s="65">
        <v>21000</v>
      </c>
      <c r="H143" s="66">
        <v>22615.308315424</v>
      </c>
      <c r="I143" s="66">
        <f t="shared" si="8"/>
        <v>56582.7497319345</v>
      </c>
      <c r="J143" s="66">
        <f t="shared" si="9"/>
        <v>-288248.817941556</v>
      </c>
      <c r="K143" s="74">
        <v>20000</v>
      </c>
      <c r="L143" s="63" t="s">
        <v>18</v>
      </c>
    </row>
    <row r="144" customFormat="1" spans="1:12">
      <c r="A144" s="67" t="s">
        <v>31</v>
      </c>
      <c r="B144" s="67"/>
      <c r="C144" s="67">
        <v>3</v>
      </c>
      <c r="D144" s="67">
        <v>1140</v>
      </c>
      <c r="E144" s="68">
        <v>922460.980211606</v>
      </c>
      <c r="F144" s="68">
        <v>1222190</v>
      </c>
      <c r="G144" s="69">
        <v>57000</v>
      </c>
      <c r="H144" s="70">
        <v>60882.7905438915</v>
      </c>
      <c r="I144" s="70">
        <v>153581.749272394</v>
      </c>
      <c r="J144" s="70">
        <v>-571193.559604679</v>
      </c>
      <c r="K144" s="67">
        <v>70000</v>
      </c>
      <c r="L144" s="63"/>
    </row>
    <row r="145" customFormat="1" spans="1:12">
      <c r="A145" s="84">
        <v>127</v>
      </c>
      <c r="B145" s="63" t="s">
        <v>149</v>
      </c>
      <c r="C145" s="85" t="s">
        <v>150</v>
      </c>
      <c r="D145" s="63">
        <v>217</v>
      </c>
      <c r="E145" s="64">
        <v>184108.607387998</v>
      </c>
      <c r="F145" s="64">
        <v>278850</v>
      </c>
      <c r="G145" s="65">
        <v>10850</v>
      </c>
      <c r="H145" s="66">
        <v>11684.5759629691</v>
      </c>
      <c r="I145" s="66">
        <f t="shared" si="8"/>
        <v>29234.4206948328</v>
      </c>
      <c r="J145" s="66">
        <f t="shared" si="9"/>
        <v>-146510.389269804</v>
      </c>
      <c r="K145" s="74">
        <v>20000</v>
      </c>
      <c r="L145" s="63" t="s">
        <v>18</v>
      </c>
    </row>
    <row r="146" customFormat="1" spans="1:12">
      <c r="A146" s="84">
        <v>128</v>
      </c>
      <c r="B146" s="63"/>
      <c r="C146" s="85" t="s">
        <v>151</v>
      </c>
      <c r="D146" s="63">
        <v>420</v>
      </c>
      <c r="E146" s="64">
        <v>356339.240105803</v>
      </c>
      <c r="F146" s="64">
        <v>309470</v>
      </c>
      <c r="G146" s="65">
        <v>21000</v>
      </c>
      <c r="H146" s="66">
        <v>22615.308315424</v>
      </c>
      <c r="I146" s="66">
        <f t="shared" si="8"/>
        <v>56582.7497319345</v>
      </c>
      <c r="J146" s="66">
        <f t="shared" si="9"/>
        <v>-53328.8179415555</v>
      </c>
      <c r="K146" s="74">
        <v>20000</v>
      </c>
      <c r="L146" s="63" t="s">
        <v>18</v>
      </c>
    </row>
    <row r="147" customFormat="1" spans="1:12">
      <c r="A147" s="84">
        <v>129</v>
      </c>
      <c r="B147" s="63"/>
      <c r="C147" s="85" t="s">
        <v>152</v>
      </c>
      <c r="D147" s="63">
        <v>420</v>
      </c>
      <c r="E147" s="64">
        <v>356339.240105803</v>
      </c>
      <c r="F147" s="64">
        <v>537600</v>
      </c>
      <c r="G147" s="65">
        <v>21000</v>
      </c>
      <c r="H147" s="66">
        <v>22615.308315424</v>
      </c>
      <c r="I147" s="66">
        <f t="shared" si="8"/>
        <v>56582.7497319345</v>
      </c>
      <c r="J147" s="66">
        <f t="shared" si="9"/>
        <v>-281458.817941556</v>
      </c>
      <c r="K147" s="74">
        <v>20000</v>
      </c>
      <c r="L147" s="63" t="s">
        <v>18</v>
      </c>
    </row>
    <row r="148" customFormat="1" spans="1:12">
      <c r="A148" s="84">
        <v>130</v>
      </c>
      <c r="B148" s="63"/>
      <c r="C148" s="85" t="s">
        <v>153</v>
      </c>
      <c r="D148" s="63">
        <v>196</v>
      </c>
      <c r="E148" s="64">
        <v>166291.645382708</v>
      </c>
      <c r="F148" s="64">
        <v>109200</v>
      </c>
      <c r="G148" s="65">
        <v>9800</v>
      </c>
      <c r="H148" s="66">
        <v>10553.8105471979</v>
      </c>
      <c r="I148" s="66">
        <f t="shared" si="8"/>
        <v>26405.2832082361</v>
      </c>
      <c r="J148" s="66">
        <f t="shared" si="9"/>
        <v>10332.551627274</v>
      </c>
      <c r="K148" s="74">
        <v>30000</v>
      </c>
      <c r="L148" s="63" t="s">
        <v>18</v>
      </c>
    </row>
    <row r="149" customFormat="1" spans="1:12">
      <c r="A149" s="84">
        <v>131</v>
      </c>
      <c r="B149" s="63"/>
      <c r="C149" s="85" t="s">
        <v>154</v>
      </c>
      <c r="D149" s="63">
        <v>161</v>
      </c>
      <c r="E149" s="64">
        <v>136596.708707224</v>
      </c>
      <c r="F149" s="64">
        <v>63270</v>
      </c>
      <c r="G149" s="65">
        <v>8050</v>
      </c>
      <c r="H149" s="66">
        <v>8669.20152091255</v>
      </c>
      <c r="I149" s="66">
        <f t="shared" si="8"/>
        <v>21690.0540639082</v>
      </c>
      <c r="J149" s="66">
        <f t="shared" si="9"/>
        <v>34917.4531224032</v>
      </c>
      <c r="K149" s="74">
        <v>30000</v>
      </c>
      <c r="L149" s="74" t="s">
        <v>19</v>
      </c>
    </row>
    <row r="150" customFormat="1" spans="1:12">
      <c r="A150" s="84">
        <v>132</v>
      </c>
      <c r="B150" s="63"/>
      <c r="C150" s="85" t="s">
        <v>155</v>
      </c>
      <c r="D150" s="63">
        <v>112</v>
      </c>
      <c r="E150" s="64">
        <v>95023.7973615473</v>
      </c>
      <c r="F150" s="64">
        <v>64210</v>
      </c>
      <c r="G150" s="65">
        <v>5600</v>
      </c>
      <c r="H150" s="66">
        <v>6030.74888411308</v>
      </c>
      <c r="I150" s="66">
        <f t="shared" si="8"/>
        <v>15088.7332618492</v>
      </c>
      <c r="J150" s="66">
        <f t="shared" si="9"/>
        <v>4094.31521558501</v>
      </c>
      <c r="K150" s="74">
        <v>30000</v>
      </c>
      <c r="L150" s="63" t="s">
        <v>18</v>
      </c>
    </row>
    <row r="151" customFormat="1" spans="1:12">
      <c r="A151" s="67" t="s">
        <v>31</v>
      </c>
      <c r="B151" s="67"/>
      <c r="C151" s="67">
        <v>3</v>
      </c>
      <c r="D151" s="67">
        <v>1526</v>
      </c>
      <c r="E151" s="68">
        <v>1294699.23905108</v>
      </c>
      <c r="F151" s="68">
        <v>1362600</v>
      </c>
      <c r="G151" s="69">
        <v>76300</v>
      </c>
      <c r="H151" s="70">
        <v>82168.9535460406</v>
      </c>
      <c r="I151" s="70">
        <v>205583.990692695</v>
      </c>
      <c r="J151" s="70">
        <v>-431953.705187656</v>
      </c>
      <c r="K151" s="67">
        <v>150000</v>
      </c>
      <c r="L151" s="63"/>
    </row>
    <row r="152" customFormat="1" spans="1:12">
      <c r="A152" s="63">
        <v>133</v>
      </c>
      <c r="B152" s="63" t="s">
        <v>156</v>
      </c>
      <c r="C152" s="63" t="s">
        <v>157</v>
      </c>
      <c r="D152" s="63">
        <v>300</v>
      </c>
      <c r="E152" s="71">
        <v>270437.93</v>
      </c>
      <c r="F152" s="64">
        <v>127300</v>
      </c>
      <c r="G152" s="65">
        <v>15000</v>
      </c>
      <c r="H152" s="66">
        <v>15652.1739130435</v>
      </c>
      <c r="I152" s="66">
        <f t="shared" si="8"/>
        <v>40416.2498085247</v>
      </c>
      <c r="J152" s="66">
        <f t="shared" si="9"/>
        <v>72069.5062784318</v>
      </c>
      <c r="K152" s="74">
        <v>30000</v>
      </c>
      <c r="L152" s="63" t="s">
        <v>19</v>
      </c>
    </row>
    <row r="153" customFormat="1" spans="1:12">
      <c r="A153" s="63">
        <v>134</v>
      </c>
      <c r="B153" s="63"/>
      <c r="C153" s="63" t="s">
        <v>158</v>
      </c>
      <c r="D153" s="63">
        <v>210</v>
      </c>
      <c r="E153" s="64">
        <v>178169.620052901</v>
      </c>
      <c r="F153" s="64">
        <v>143240</v>
      </c>
      <c r="G153" s="65">
        <v>10500</v>
      </c>
      <c r="H153" s="66">
        <v>11307.654157712</v>
      </c>
      <c r="I153" s="66">
        <f t="shared" si="8"/>
        <v>28291.3748659673</v>
      </c>
      <c r="J153" s="66">
        <f t="shared" si="9"/>
        <v>-15169.4089707783</v>
      </c>
      <c r="K153" s="74">
        <v>20000</v>
      </c>
      <c r="L153" s="63" t="s">
        <v>18</v>
      </c>
    </row>
    <row r="154" customFormat="1" spans="1:12">
      <c r="A154" s="63">
        <v>135</v>
      </c>
      <c r="B154" s="63"/>
      <c r="C154" s="63" t="s">
        <v>159</v>
      </c>
      <c r="D154" s="63">
        <v>300</v>
      </c>
      <c r="E154" s="71">
        <v>235348.88</v>
      </c>
      <c r="F154" s="64">
        <v>202200</v>
      </c>
      <c r="G154" s="65">
        <v>15000</v>
      </c>
      <c r="H154" s="66">
        <v>15652.1739130435</v>
      </c>
      <c r="I154" s="66">
        <f t="shared" si="8"/>
        <v>40416.2498085247</v>
      </c>
      <c r="J154" s="66">
        <f t="shared" si="9"/>
        <v>-37919.5437215682</v>
      </c>
      <c r="K154" s="74">
        <v>20000</v>
      </c>
      <c r="L154" s="63" t="s">
        <v>19</v>
      </c>
    </row>
    <row r="155" customFormat="1" spans="1:12">
      <c r="A155" s="63">
        <v>136</v>
      </c>
      <c r="B155" s="63"/>
      <c r="C155" s="63" t="s">
        <v>160</v>
      </c>
      <c r="D155" s="63">
        <v>420</v>
      </c>
      <c r="E155" s="64">
        <v>356339.240105803</v>
      </c>
      <c r="F155" s="64">
        <v>439715</v>
      </c>
      <c r="G155" s="65">
        <v>21000</v>
      </c>
      <c r="H155" s="66">
        <v>22615.308315424</v>
      </c>
      <c r="I155" s="66">
        <f t="shared" si="8"/>
        <v>56582.7497319345</v>
      </c>
      <c r="J155" s="66">
        <f t="shared" si="9"/>
        <v>-183573.817941556</v>
      </c>
      <c r="K155" s="74">
        <v>20000</v>
      </c>
      <c r="L155" s="63" t="s">
        <v>18</v>
      </c>
    </row>
    <row r="156" customFormat="1" spans="1:12">
      <c r="A156" s="63">
        <v>137</v>
      </c>
      <c r="B156" s="63" t="s">
        <v>156</v>
      </c>
      <c r="C156" s="63" t="s">
        <v>161</v>
      </c>
      <c r="D156" s="63">
        <v>300</v>
      </c>
      <c r="E156" s="71">
        <v>229091.15</v>
      </c>
      <c r="F156" s="64">
        <v>139120</v>
      </c>
      <c r="G156" s="65">
        <v>15000</v>
      </c>
      <c r="H156" s="66">
        <v>15652.1739130435</v>
      </c>
      <c r="I156" s="66">
        <f t="shared" si="8"/>
        <v>40416.2498085247</v>
      </c>
      <c r="J156" s="66">
        <f t="shared" si="9"/>
        <v>18902.7262784318</v>
      </c>
      <c r="K156" s="74">
        <v>30000</v>
      </c>
      <c r="L156" s="63" t="s">
        <v>19</v>
      </c>
    </row>
    <row r="157" customFormat="1" spans="1:12">
      <c r="A157" s="63">
        <v>138</v>
      </c>
      <c r="B157" s="63"/>
      <c r="C157" s="63" t="s">
        <v>162</v>
      </c>
      <c r="D157" s="63">
        <v>420</v>
      </c>
      <c r="E157" s="64">
        <v>356339.240105803</v>
      </c>
      <c r="F157" s="64">
        <v>206000</v>
      </c>
      <c r="G157" s="65">
        <v>21000</v>
      </c>
      <c r="H157" s="66">
        <v>22615.308315424</v>
      </c>
      <c r="I157" s="66">
        <f t="shared" si="8"/>
        <v>56582.7497319345</v>
      </c>
      <c r="J157" s="66">
        <f t="shared" si="9"/>
        <v>50141.1820584445</v>
      </c>
      <c r="K157" s="74">
        <v>30000</v>
      </c>
      <c r="L157" s="63" t="s">
        <v>18</v>
      </c>
    </row>
    <row r="158" customFormat="1" spans="1:12">
      <c r="A158" s="63">
        <v>139</v>
      </c>
      <c r="B158" s="63"/>
      <c r="C158" s="63" t="s">
        <v>163</v>
      </c>
      <c r="D158" s="63">
        <v>420</v>
      </c>
      <c r="E158" s="64">
        <v>356339.240105803</v>
      </c>
      <c r="F158" s="64">
        <v>135060</v>
      </c>
      <c r="G158" s="65">
        <v>21000</v>
      </c>
      <c r="H158" s="66">
        <v>22615.308315424</v>
      </c>
      <c r="I158" s="66">
        <f t="shared" si="8"/>
        <v>56582.7497319345</v>
      </c>
      <c r="J158" s="66">
        <f t="shared" si="9"/>
        <v>121081.182058444</v>
      </c>
      <c r="K158" s="74">
        <v>40000</v>
      </c>
      <c r="L158" s="74" t="s">
        <v>19</v>
      </c>
    </row>
    <row r="159" customFormat="1" spans="1:12">
      <c r="A159" s="63">
        <v>140</v>
      </c>
      <c r="B159" s="63"/>
      <c r="C159" s="63" t="s">
        <v>164</v>
      </c>
      <c r="D159" s="63">
        <v>420</v>
      </c>
      <c r="E159" s="64">
        <v>356339.240105803</v>
      </c>
      <c r="F159" s="64">
        <v>126780</v>
      </c>
      <c r="G159" s="65">
        <v>21000</v>
      </c>
      <c r="H159" s="66">
        <v>22615.308315424</v>
      </c>
      <c r="I159" s="66">
        <f t="shared" si="8"/>
        <v>56582.7497319345</v>
      </c>
      <c r="J159" s="66">
        <f t="shared" si="9"/>
        <v>129361.182058444</v>
      </c>
      <c r="K159" s="74">
        <v>40000</v>
      </c>
      <c r="L159" s="63" t="s">
        <v>18</v>
      </c>
    </row>
    <row r="160" customFormat="1" spans="1:12">
      <c r="A160" s="63">
        <v>141</v>
      </c>
      <c r="B160" s="63"/>
      <c r="C160" s="63" t="s">
        <v>165</v>
      </c>
      <c r="D160" s="63">
        <v>420</v>
      </c>
      <c r="E160" s="64">
        <v>356339.240105803</v>
      </c>
      <c r="F160" s="64">
        <v>319100</v>
      </c>
      <c r="G160" s="65">
        <v>21000</v>
      </c>
      <c r="H160" s="66">
        <v>22615.308315424</v>
      </c>
      <c r="I160" s="66">
        <f t="shared" si="8"/>
        <v>56582.7497319345</v>
      </c>
      <c r="J160" s="66">
        <f t="shared" si="9"/>
        <v>-62958.8179415555</v>
      </c>
      <c r="K160" s="74">
        <v>20000</v>
      </c>
      <c r="L160" s="63" t="s">
        <v>18</v>
      </c>
    </row>
    <row r="161" customFormat="1" spans="1:12">
      <c r="A161" s="63">
        <v>142</v>
      </c>
      <c r="B161" s="63"/>
      <c r="C161" s="63" t="s">
        <v>166</v>
      </c>
      <c r="D161" s="63">
        <v>420</v>
      </c>
      <c r="E161" s="64">
        <v>356339.240105803</v>
      </c>
      <c r="F161" s="64">
        <v>101590</v>
      </c>
      <c r="G161" s="65">
        <v>21000</v>
      </c>
      <c r="H161" s="66">
        <v>22615.308315424</v>
      </c>
      <c r="I161" s="66">
        <f t="shared" si="8"/>
        <v>56582.7497319345</v>
      </c>
      <c r="J161" s="66">
        <f t="shared" si="9"/>
        <v>154551.182058444</v>
      </c>
      <c r="K161" s="74">
        <v>40000</v>
      </c>
      <c r="L161" s="74" t="s">
        <v>19</v>
      </c>
    </row>
    <row r="162" customFormat="1" spans="1:12">
      <c r="A162" s="63">
        <v>143</v>
      </c>
      <c r="B162" s="63"/>
      <c r="C162" s="63" t="s">
        <v>167</v>
      </c>
      <c r="D162" s="63">
        <v>300</v>
      </c>
      <c r="E162" s="71">
        <v>244822.61</v>
      </c>
      <c r="F162" s="64">
        <v>333170</v>
      </c>
      <c r="G162" s="65">
        <v>15000</v>
      </c>
      <c r="H162" s="66">
        <v>15652.1739130435</v>
      </c>
      <c r="I162" s="66">
        <f t="shared" si="8"/>
        <v>40416.2498085247</v>
      </c>
      <c r="J162" s="66">
        <f t="shared" si="9"/>
        <v>-159415.813721568</v>
      </c>
      <c r="K162" s="74">
        <v>20000</v>
      </c>
      <c r="L162" s="63" t="s">
        <v>19</v>
      </c>
    </row>
    <row r="163" customFormat="1" spans="1:12">
      <c r="A163" s="67" t="s">
        <v>31</v>
      </c>
      <c r="B163" s="67"/>
      <c r="C163" s="67">
        <v>11</v>
      </c>
      <c r="D163" s="67">
        <v>3930</v>
      </c>
      <c r="E163" s="68">
        <v>3295905.63068772</v>
      </c>
      <c r="F163" s="68">
        <v>2273275</v>
      </c>
      <c r="G163" s="69">
        <v>196500</v>
      </c>
      <c r="H163" s="70">
        <v>209608.19970243</v>
      </c>
      <c r="I163" s="70">
        <v>529452.872491673</v>
      </c>
      <c r="J163" s="70">
        <v>87069.558493617</v>
      </c>
      <c r="K163" s="67">
        <v>310000</v>
      </c>
      <c r="L163" s="63"/>
    </row>
    <row r="164" customFormat="1" spans="1:12">
      <c r="A164" s="63">
        <v>144</v>
      </c>
      <c r="B164" s="63" t="s">
        <v>168</v>
      </c>
      <c r="C164" s="63" t="s">
        <v>169</v>
      </c>
      <c r="D164" s="63">
        <v>420</v>
      </c>
      <c r="E164" s="64">
        <v>356339.240105803</v>
      </c>
      <c r="F164" s="64">
        <v>262030</v>
      </c>
      <c r="G164" s="65">
        <v>21000</v>
      </c>
      <c r="H164" s="66">
        <v>22615.308315424</v>
      </c>
      <c r="I164" s="66">
        <f t="shared" si="8"/>
        <v>56582.7497319345</v>
      </c>
      <c r="J164" s="66">
        <f t="shared" si="9"/>
        <v>-5888.81794155552</v>
      </c>
      <c r="K164" s="74">
        <v>20000</v>
      </c>
      <c r="L164" s="63" t="s">
        <v>18</v>
      </c>
    </row>
    <row r="165" customFormat="1" spans="1:12">
      <c r="A165" s="63">
        <v>145</v>
      </c>
      <c r="B165" s="63"/>
      <c r="C165" s="63" t="s">
        <v>170</v>
      </c>
      <c r="D165" s="63">
        <v>434</v>
      </c>
      <c r="E165" s="64">
        <v>368217.214775996</v>
      </c>
      <c r="F165" s="64">
        <v>283090</v>
      </c>
      <c r="G165" s="65">
        <v>21700</v>
      </c>
      <c r="H165" s="66">
        <v>23369.1519259382</v>
      </c>
      <c r="I165" s="66">
        <f t="shared" si="8"/>
        <v>58468.8413896657</v>
      </c>
      <c r="J165" s="66">
        <f t="shared" si="9"/>
        <v>-18410.7785396079</v>
      </c>
      <c r="K165" s="74">
        <v>20000</v>
      </c>
      <c r="L165" s="63" t="s">
        <v>18</v>
      </c>
    </row>
    <row r="166" customFormat="1" spans="1:12">
      <c r="A166" s="63">
        <v>146</v>
      </c>
      <c r="B166" s="63"/>
      <c r="C166" s="63" t="s">
        <v>171</v>
      </c>
      <c r="D166" s="63">
        <v>420</v>
      </c>
      <c r="E166" s="64">
        <v>356339.240105803</v>
      </c>
      <c r="F166" s="64">
        <v>243520</v>
      </c>
      <c r="G166" s="65">
        <v>21000</v>
      </c>
      <c r="H166" s="66">
        <v>22615.308315424</v>
      </c>
      <c r="I166" s="66">
        <f t="shared" si="8"/>
        <v>56582.7497319345</v>
      </c>
      <c r="J166" s="66">
        <f t="shared" si="9"/>
        <v>12621.1820584445</v>
      </c>
      <c r="K166" s="74">
        <v>30000</v>
      </c>
      <c r="L166" s="63" t="s">
        <v>18</v>
      </c>
    </row>
    <row r="167" customFormat="1" spans="1:12">
      <c r="A167" s="63">
        <v>147</v>
      </c>
      <c r="B167" s="63"/>
      <c r="C167" s="63" t="s">
        <v>172</v>
      </c>
      <c r="D167" s="63">
        <v>427</v>
      </c>
      <c r="E167" s="64">
        <v>362278.227440899</v>
      </c>
      <c r="F167" s="64">
        <v>173080</v>
      </c>
      <c r="G167" s="65">
        <v>21350</v>
      </c>
      <c r="H167" s="66">
        <v>22992.2301206811</v>
      </c>
      <c r="I167" s="66">
        <f t="shared" si="8"/>
        <v>57525.7955608001</v>
      </c>
      <c r="J167" s="66">
        <f t="shared" si="9"/>
        <v>87330.2017594178</v>
      </c>
      <c r="K167" s="74">
        <v>30000</v>
      </c>
      <c r="L167" s="63" t="s">
        <v>18</v>
      </c>
    </row>
    <row r="168" customFormat="1" spans="1:12">
      <c r="A168" s="63">
        <v>148</v>
      </c>
      <c r="B168" s="63"/>
      <c r="C168" s="63" t="s">
        <v>173</v>
      </c>
      <c r="D168" s="63">
        <v>420</v>
      </c>
      <c r="E168" s="64">
        <v>356339.240105803</v>
      </c>
      <c r="F168" s="64">
        <v>322950</v>
      </c>
      <c r="G168" s="65">
        <v>21000</v>
      </c>
      <c r="H168" s="66">
        <v>22615.308315424</v>
      </c>
      <c r="I168" s="66">
        <f t="shared" si="8"/>
        <v>56582.7497319345</v>
      </c>
      <c r="J168" s="66">
        <f t="shared" si="9"/>
        <v>-66808.8179415555</v>
      </c>
      <c r="K168" s="74">
        <v>20000</v>
      </c>
      <c r="L168" s="63" t="s">
        <v>18</v>
      </c>
    </row>
    <row r="169" customFormat="1" spans="1:12">
      <c r="A169" s="63">
        <v>149</v>
      </c>
      <c r="B169" s="63"/>
      <c r="C169" s="63" t="s">
        <v>174</v>
      </c>
      <c r="D169" s="63">
        <v>427</v>
      </c>
      <c r="E169" s="64">
        <v>362278.227440899</v>
      </c>
      <c r="F169" s="64">
        <v>333480</v>
      </c>
      <c r="G169" s="65">
        <v>21350</v>
      </c>
      <c r="H169" s="66">
        <v>22992.2301206811</v>
      </c>
      <c r="I169" s="66">
        <f t="shared" si="8"/>
        <v>57525.7955608001</v>
      </c>
      <c r="J169" s="66">
        <f t="shared" si="9"/>
        <v>-73069.7982405822</v>
      </c>
      <c r="K169" s="74">
        <v>20000</v>
      </c>
      <c r="L169" s="63" t="s">
        <v>18</v>
      </c>
    </row>
    <row r="170" customFormat="1" spans="1:12">
      <c r="A170" s="63">
        <v>150</v>
      </c>
      <c r="B170" s="63"/>
      <c r="C170" s="63" t="s">
        <v>175</v>
      </c>
      <c r="D170" s="63">
        <v>203</v>
      </c>
      <c r="E170" s="64">
        <v>172230.632717805</v>
      </c>
      <c r="F170" s="64">
        <v>112530</v>
      </c>
      <c r="G170" s="65">
        <v>10150</v>
      </c>
      <c r="H170" s="66">
        <v>10930.732352455</v>
      </c>
      <c r="I170" s="66">
        <f t="shared" si="8"/>
        <v>27348.3290371017</v>
      </c>
      <c r="J170" s="66">
        <f t="shared" si="9"/>
        <v>11271.5713282483</v>
      </c>
      <c r="K170" s="74">
        <v>30000</v>
      </c>
      <c r="L170" s="63" t="s">
        <v>18</v>
      </c>
    </row>
    <row r="171" customFormat="1" spans="1:12">
      <c r="A171" s="63">
        <v>151</v>
      </c>
      <c r="B171" s="63"/>
      <c r="C171" s="63" t="s">
        <v>176</v>
      </c>
      <c r="D171" s="63">
        <v>420</v>
      </c>
      <c r="E171" s="64">
        <v>356339.240105803</v>
      </c>
      <c r="F171" s="64">
        <v>344820</v>
      </c>
      <c r="G171" s="65">
        <v>21000</v>
      </c>
      <c r="H171" s="66">
        <v>22615.308315424</v>
      </c>
      <c r="I171" s="66">
        <f t="shared" si="8"/>
        <v>56582.7497319345</v>
      </c>
      <c r="J171" s="66">
        <f t="shared" si="9"/>
        <v>-88678.8179415555</v>
      </c>
      <c r="K171" s="74">
        <v>20000</v>
      </c>
      <c r="L171" s="63" t="s">
        <v>18</v>
      </c>
    </row>
    <row r="172" customFormat="1" spans="1:12">
      <c r="A172" s="63">
        <v>152</v>
      </c>
      <c r="B172" s="63"/>
      <c r="C172" s="83" t="s">
        <v>177</v>
      </c>
      <c r="D172" s="63">
        <v>420</v>
      </c>
      <c r="E172" s="64">
        <v>356339.240105803</v>
      </c>
      <c r="F172" s="64">
        <v>267960</v>
      </c>
      <c r="G172" s="65">
        <v>21000</v>
      </c>
      <c r="H172" s="66">
        <v>22615.308315424</v>
      </c>
      <c r="I172" s="66">
        <f t="shared" si="8"/>
        <v>56582.7497319345</v>
      </c>
      <c r="J172" s="66">
        <f t="shared" si="9"/>
        <v>-11818.8179415555</v>
      </c>
      <c r="K172" s="74">
        <v>20000</v>
      </c>
      <c r="L172" s="74" t="s">
        <v>19</v>
      </c>
    </row>
    <row r="173" customFormat="1" spans="1:12">
      <c r="A173" s="67" t="s">
        <v>31</v>
      </c>
      <c r="B173" s="67"/>
      <c r="C173" s="67">
        <v>9</v>
      </c>
      <c r="D173" s="67">
        <v>3591</v>
      </c>
      <c r="E173" s="68">
        <v>3046700.50290461</v>
      </c>
      <c r="F173" s="68">
        <v>2343460</v>
      </c>
      <c r="G173" s="69">
        <v>179550</v>
      </c>
      <c r="H173" s="70">
        <v>193360.886096875</v>
      </c>
      <c r="I173" s="70">
        <v>483782.51020804</v>
      </c>
      <c r="J173" s="70">
        <v>-153452.893400305</v>
      </c>
      <c r="K173" s="67">
        <v>210000</v>
      </c>
      <c r="L173" s="63"/>
    </row>
    <row r="174" customFormat="1" spans="1:12">
      <c r="A174" s="86" t="s">
        <v>178</v>
      </c>
      <c r="B174" s="86"/>
      <c r="C174" s="67">
        <v>152</v>
      </c>
      <c r="D174" s="67">
        <v>56143</v>
      </c>
      <c r="E174" s="68">
        <v>47995005.25</v>
      </c>
      <c r="F174" s="68">
        <v>43230803.18</v>
      </c>
      <c r="G174" s="69">
        <v>2807150</v>
      </c>
      <c r="H174" s="69">
        <v>3000000</v>
      </c>
      <c r="I174" s="70">
        <v>7563631.71</v>
      </c>
      <c r="J174" s="70">
        <v>-8606579.63999997</v>
      </c>
      <c r="K174" s="86">
        <v>4180000</v>
      </c>
      <c r="L174" s="63"/>
    </row>
    <row r="175" spans="1:12">
      <c r="A175" s="51"/>
      <c r="B175" s="51"/>
      <c r="C175" s="51"/>
      <c r="D175" s="51"/>
      <c r="E175" s="52"/>
      <c r="F175" s="53"/>
      <c r="G175" s="51"/>
      <c r="H175" s="51"/>
      <c r="I175" s="51"/>
      <c r="J175" s="51"/>
      <c r="K175" s="51"/>
      <c r="L175" s="51"/>
    </row>
    <row r="176" ht="14.25" spans="1:12">
      <c r="A176" s="87" t="s">
        <v>179</v>
      </c>
      <c r="B176" s="51"/>
      <c r="C176" s="51"/>
      <c r="D176" s="51"/>
      <c r="E176" s="52"/>
      <c r="F176" s="53"/>
      <c r="G176" s="51"/>
      <c r="H176" s="51"/>
      <c r="I176" s="51"/>
      <c r="J176" s="51"/>
      <c r="K176" s="51"/>
      <c r="L176" s="51"/>
    </row>
    <row r="177" spans="1:12">
      <c r="A177" s="51" t="s">
        <v>180</v>
      </c>
      <c r="B177" s="51"/>
      <c r="C177" s="51"/>
      <c r="D177" s="51"/>
      <c r="E177" s="52"/>
      <c r="F177" s="53"/>
      <c r="G177" s="51"/>
      <c r="H177" s="51"/>
      <c r="I177" s="51"/>
      <c r="J177" s="51"/>
      <c r="K177" s="51"/>
      <c r="L177" s="51"/>
    </row>
    <row r="178" spans="1:12">
      <c r="A178" s="51" t="s">
        <v>181</v>
      </c>
      <c r="B178" s="51"/>
      <c r="C178" s="51"/>
      <c r="D178" s="51"/>
      <c r="E178" s="52"/>
      <c r="F178" s="53"/>
      <c r="G178" s="51"/>
      <c r="H178" s="51"/>
      <c r="I178" s="51"/>
      <c r="J178" s="51"/>
      <c r="K178" s="51"/>
      <c r="L178" s="51"/>
    </row>
    <row r="179" ht="14.25" spans="1:12">
      <c r="A179" s="87" t="s">
        <v>182</v>
      </c>
      <c r="B179" s="51"/>
      <c r="C179" s="51"/>
      <c r="D179" s="51"/>
      <c r="E179" s="52"/>
      <c r="F179" s="53"/>
      <c r="G179" s="51"/>
      <c r="H179" s="51"/>
      <c r="I179" s="51"/>
      <c r="J179" s="51"/>
      <c r="K179" s="51"/>
      <c r="L179" s="51"/>
    </row>
    <row r="180" spans="1:12">
      <c r="A180" s="51" t="s">
        <v>183</v>
      </c>
      <c r="B180" s="51"/>
      <c r="C180" s="51"/>
      <c r="D180" s="51"/>
      <c r="E180" s="52"/>
      <c r="F180" s="53"/>
      <c r="G180" s="51"/>
      <c r="H180" s="51"/>
      <c r="I180" s="51"/>
      <c r="J180" s="51"/>
      <c r="K180" s="51"/>
      <c r="L180" s="51"/>
    </row>
    <row r="181" spans="1:12">
      <c r="A181" s="51"/>
      <c r="B181" s="51"/>
      <c r="C181" s="51"/>
      <c r="D181" s="51"/>
      <c r="E181" s="52"/>
      <c r="F181" s="53"/>
      <c r="G181" s="51"/>
      <c r="H181" s="51"/>
      <c r="I181" s="51"/>
      <c r="J181" s="51"/>
      <c r="K181" s="51"/>
      <c r="L181" s="51"/>
    </row>
    <row r="182" spans="1:12">
      <c r="A182" s="51"/>
      <c r="B182" s="51"/>
      <c r="C182" s="51"/>
      <c r="D182" s="51"/>
      <c r="E182" s="52"/>
      <c r="F182" s="53"/>
      <c r="G182" s="51"/>
      <c r="H182" s="51"/>
      <c r="I182" s="51"/>
      <c r="J182" s="51"/>
      <c r="K182" s="51"/>
      <c r="L182" s="51"/>
    </row>
  </sheetData>
  <mergeCells count="38">
    <mergeCell ref="A2:L2"/>
    <mergeCell ref="A18:B18"/>
    <mergeCell ref="A31:B31"/>
    <mergeCell ref="A46:B46"/>
    <mergeCell ref="A60:B60"/>
    <mergeCell ref="A63:B63"/>
    <mergeCell ref="A68:B68"/>
    <mergeCell ref="A79:B79"/>
    <mergeCell ref="A89:B89"/>
    <mergeCell ref="A98:B98"/>
    <mergeCell ref="A112:B112"/>
    <mergeCell ref="A115:B115"/>
    <mergeCell ref="A125:B125"/>
    <mergeCell ref="A140:B140"/>
    <mergeCell ref="A144:B144"/>
    <mergeCell ref="A151:B151"/>
    <mergeCell ref="A163:B163"/>
    <mergeCell ref="A173:B173"/>
    <mergeCell ref="A174:B174"/>
    <mergeCell ref="B5:B17"/>
    <mergeCell ref="B19:B30"/>
    <mergeCell ref="B32:B45"/>
    <mergeCell ref="B47:B59"/>
    <mergeCell ref="B61:B62"/>
    <mergeCell ref="B64:B67"/>
    <mergeCell ref="B69:B78"/>
    <mergeCell ref="B80:B88"/>
    <mergeCell ref="B90:B94"/>
    <mergeCell ref="B95:B97"/>
    <mergeCell ref="B99:B111"/>
    <mergeCell ref="B113:B114"/>
    <mergeCell ref="B116:B124"/>
    <mergeCell ref="B126:B139"/>
    <mergeCell ref="B141:B143"/>
    <mergeCell ref="B145:B150"/>
    <mergeCell ref="B152:B155"/>
    <mergeCell ref="B156:B162"/>
    <mergeCell ref="B164:B172"/>
  </mergeCells>
  <pageMargins left="0.550694444444444" right="0.550694444444444" top="1" bottom="1" header="0.5" footer="0.5"/>
  <pageSetup paperSize="9" orientation="landscape" horizontalDpi="600"/>
  <headerFooter>
    <oddFooter>&amp;C&amp;P</oddFooter>
  </headerFooter>
  <rowBreaks count="5" manualBreakCount="5">
    <brk id="31" max="11" man="1"/>
    <brk id="62" max="11" man="1"/>
    <brk id="94" max="11" man="1"/>
    <brk id="125" max="11" man="1"/>
    <brk id="155" max="11" man="1"/>
  </rowBreaks>
  <ignoredErrors>
    <ignoredError sqref="I15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7"/>
  <sheetViews>
    <sheetView zoomScale="110" zoomScaleNormal="110" workbookViewId="0">
      <pane ySplit="4" topLeftCell="A5" activePane="bottomLeft" state="frozen"/>
      <selection/>
      <selection pane="bottomLeft" activeCell="N11" sqref="N11"/>
    </sheetView>
  </sheetViews>
  <sheetFormatPr defaultColWidth="9" defaultRowHeight="13.5" outlineLevelCol="7"/>
  <cols>
    <col min="1" max="1" width="7.325" customWidth="1"/>
    <col min="2" max="2" width="9.94166666666667" customWidth="1"/>
    <col min="3" max="3" width="14.4666666666667" customWidth="1"/>
    <col min="4" max="4" width="11.7666666666667" customWidth="1"/>
    <col min="5" max="5" width="19.3916666666667" customWidth="1"/>
    <col min="6" max="6" width="11.4" customWidth="1"/>
    <col min="7" max="7" width="12.3" customWidth="1"/>
    <col min="8" max="8" width="8.46666666666667" customWidth="1"/>
  </cols>
  <sheetData>
    <row r="1" spans="1:7">
      <c r="A1" s="32" t="s">
        <v>184</v>
      </c>
      <c r="B1" s="33"/>
      <c r="C1" s="33"/>
      <c r="D1" s="33"/>
      <c r="E1" s="33"/>
      <c r="F1" s="33"/>
      <c r="G1" s="33"/>
    </row>
    <row r="2" ht="31" customHeight="1" spans="1:8">
      <c r="A2" s="34" t="s">
        <v>185</v>
      </c>
      <c r="B2" s="34"/>
      <c r="C2" s="34"/>
      <c r="D2" s="34"/>
      <c r="E2" s="34"/>
      <c r="F2" s="34"/>
      <c r="G2" s="34"/>
      <c r="H2" s="34"/>
    </row>
    <row r="3" ht="18" customHeight="1" spans="1:7">
      <c r="A3" s="34"/>
      <c r="B3" s="34"/>
      <c r="C3" s="34"/>
      <c r="D3" s="34"/>
      <c r="E3" s="34"/>
      <c r="F3" s="34"/>
      <c r="G3" t="s">
        <v>2</v>
      </c>
    </row>
    <row r="4" ht="18" customHeight="1" spans="1:8">
      <c r="A4" s="35" t="s">
        <v>4</v>
      </c>
      <c r="B4" s="35" t="s">
        <v>5</v>
      </c>
      <c r="C4" s="35" t="s">
        <v>186</v>
      </c>
      <c r="D4" s="36" t="s">
        <v>187</v>
      </c>
      <c r="E4" s="36" t="s">
        <v>188</v>
      </c>
      <c r="F4" s="36" t="s">
        <v>189</v>
      </c>
      <c r="G4" s="35" t="s">
        <v>10</v>
      </c>
      <c r="H4" s="35" t="s">
        <v>15</v>
      </c>
    </row>
    <row r="5" spans="1:8">
      <c r="A5" s="37">
        <v>1</v>
      </c>
      <c r="B5" s="37" t="s">
        <v>16</v>
      </c>
      <c r="C5" s="38" t="s">
        <v>190</v>
      </c>
      <c r="D5" s="37">
        <v>1141</v>
      </c>
      <c r="E5" s="37" t="s">
        <v>191</v>
      </c>
      <c r="F5" s="37">
        <v>420</v>
      </c>
      <c r="G5" s="39">
        <f>D5*50</f>
        <v>57050</v>
      </c>
      <c r="H5" s="39"/>
    </row>
    <row r="6" spans="1:8">
      <c r="A6" s="37"/>
      <c r="B6" s="37"/>
      <c r="C6" s="38"/>
      <c r="D6" s="37"/>
      <c r="E6" s="37" t="s">
        <v>192</v>
      </c>
      <c r="F6" s="37">
        <v>392</v>
      </c>
      <c r="G6" s="39"/>
      <c r="H6" s="39"/>
    </row>
    <row r="7" spans="1:8">
      <c r="A7" s="37"/>
      <c r="B7" s="37"/>
      <c r="C7" s="38"/>
      <c r="D7" s="37"/>
      <c r="E7" s="37" t="s">
        <v>193</v>
      </c>
      <c r="F7" s="37">
        <v>329</v>
      </c>
      <c r="G7" s="39"/>
      <c r="H7" s="39"/>
    </row>
    <row r="8" spans="1:8">
      <c r="A8" s="37"/>
      <c r="B8" s="37"/>
      <c r="C8" s="40" t="s">
        <v>194</v>
      </c>
      <c r="D8" s="40">
        <v>300</v>
      </c>
      <c r="E8" s="40" t="s">
        <v>195</v>
      </c>
      <c r="F8" s="40">
        <v>300</v>
      </c>
      <c r="G8" s="40">
        <v>15000</v>
      </c>
      <c r="H8" s="40"/>
    </row>
    <row r="9" spans="1:8">
      <c r="A9" s="37"/>
      <c r="B9" s="37"/>
      <c r="C9" s="40" t="s">
        <v>196</v>
      </c>
      <c r="D9" s="40">
        <v>300</v>
      </c>
      <c r="E9" s="40" t="s">
        <v>197</v>
      </c>
      <c r="F9" s="40">
        <v>300</v>
      </c>
      <c r="G9" s="40">
        <v>15000</v>
      </c>
      <c r="H9" s="40"/>
    </row>
    <row r="10" spans="1:8">
      <c r="A10" s="37" t="s">
        <v>31</v>
      </c>
      <c r="B10" s="37"/>
      <c r="C10" s="40"/>
      <c r="D10" s="40">
        <f>SUM(D5:D9)</f>
        <v>1741</v>
      </c>
      <c r="E10" s="40"/>
      <c r="F10" s="40">
        <f>SUM(F5:F9)</f>
        <v>1741</v>
      </c>
      <c r="G10" s="40">
        <f>SUM(G5:G9)</f>
        <v>87050</v>
      </c>
      <c r="H10" s="40"/>
    </row>
    <row r="11" spans="1:8">
      <c r="A11" s="37">
        <v>2</v>
      </c>
      <c r="B11" s="37" t="s">
        <v>32</v>
      </c>
      <c r="C11" s="41" t="s">
        <v>198</v>
      </c>
      <c r="D11" s="40">
        <v>420</v>
      </c>
      <c r="E11" s="40" t="s">
        <v>43</v>
      </c>
      <c r="F11" s="40">
        <v>420</v>
      </c>
      <c r="G11" s="37">
        <f>F11*50</f>
        <v>21000</v>
      </c>
      <c r="H11" s="37"/>
    </row>
    <row r="12" spans="1:8">
      <c r="A12" s="37"/>
      <c r="B12" s="37"/>
      <c r="C12" s="38" t="s">
        <v>199</v>
      </c>
      <c r="D12" s="37">
        <v>1763</v>
      </c>
      <c r="E12" s="37" t="s">
        <v>200</v>
      </c>
      <c r="F12" s="37">
        <v>420</v>
      </c>
      <c r="G12" s="37">
        <v>88150</v>
      </c>
      <c r="H12" s="37"/>
    </row>
    <row r="13" spans="1:8">
      <c r="A13" s="37"/>
      <c r="B13" s="37"/>
      <c r="C13" s="38"/>
      <c r="D13" s="37"/>
      <c r="E13" s="37" t="s">
        <v>201</v>
      </c>
      <c r="F13" s="37">
        <v>420</v>
      </c>
      <c r="G13" s="37"/>
      <c r="H13" s="37"/>
    </row>
    <row r="14" spans="1:8">
      <c r="A14" s="37"/>
      <c r="B14" s="37"/>
      <c r="C14" s="38"/>
      <c r="D14" s="37"/>
      <c r="E14" s="37" t="s">
        <v>202</v>
      </c>
      <c r="F14" s="37">
        <v>420</v>
      </c>
      <c r="G14" s="37"/>
      <c r="H14" s="37"/>
    </row>
    <row r="15" spans="1:8">
      <c r="A15" s="37"/>
      <c r="B15" s="37"/>
      <c r="C15" s="38"/>
      <c r="D15" s="37"/>
      <c r="E15" s="37" t="s">
        <v>203</v>
      </c>
      <c r="F15" s="37">
        <v>203</v>
      </c>
      <c r="G15" s="37"/>
      <c r="H15" s="37"/>
    </row>
    <row r="16" spans="1:8">
      <c r="A16" s="37"/>
      <c r="B16" s="37"/>
      <c r="C16" s="38"/>
      <c r="D16" s="37"/>
      <c r="E16" s="42" t="s">
        <v>204</v>
      </c>
      <c r="F16" s="37">
        <v>300</v>
      </c>
      <c r="G16" s="37"/>
      <c r="H16" s="37"/>
    </row>
    <row r="17" spans="1:8">
      <c r="A17" s="37"/>
      <c r="B17" s="37"/>
      <c r="C17" s="41" t="s">
        <v>205</v>
      </c>
      <c r="D17" s="40">
        <v>1798</v>
      </c>
      <c r="E17" s="40" t="s">
        <v>206</v>
      </c>
      <c r="F17" s="37">
        <v>476</v>
      </c>
      <c r="G17" s="37">
        <v>89900</v>
      </c>
      <c r="H17" s="37"/>
    </row>
    <row r="18" spans="1:8">
      <c r="A18" s="37"/>
      <c r="B18" s="37"/>
      <c r="C18" s="41"/>
      <c r="D18" s="40"/>
      <c r="E18" s="40" t="s">
        <v>207</v>
      </c>
      <c r="F18" s="37">
        <v>441</v>
      </c>
      <c r="G18" s="37"/>
      <c r="H18" s="37"/>
    </row>
    <row r="19" spans="1:8">
      <c r="A19" s="37"/>
      <c r="B19" s="37"/>
      <c r="C19" s="41"/>
      <c r="D19" s="40"/>
      <c r="E19" s="40" t="s">
        <v>208</v>
      </c>
      <c r="F19" s="37">
        <v>420</v>
      </c>
      <c r="G19" s="37"/>
      <c r="H19" s="37"/>
    </row>
    <row r="20" spans="1:8">
      <c r="A20" s="37"/>
      <c r="B20" s="37"/>
      <c r="C20" s="41"/>
      <c r="D20" s="40"/>
      <c r="E20" s="43" t="s">
        <v>209</v>
      </c>
      <c r="F20" s="37">
        <v>161</v>
      </c>
      <c r="G20" s="37"/>
      <c r="H20" s="37"/>
    </row>
    <row r="21" spans="1:8">
      <c r="A21" s="37"/>
      <c r="B21" s="37"/>
      <c r="C21" s="41"/>
      <c r="D21" s="40"/>
      <c r="E21" s="42" t="s">
        <v>210</v>
      </c>
      <c r="F21" s="37">
        <v>300</v>
      </c>
      <c r="G21" s="37"/>
      <c r="H21" s="37"/>
    </row>
    <row r="22" spans="1:8">
      <c r="A22" s="37"/>
      <c r="B22" s="37"/>
      <c r="C22" s="41" t="s">
        <v>211</v>
      </c>
      <c r="D22" s="40">
        <v>420</v>
      </c>
      <c r="E22" s="40" t="s">
        <v>39</v>
      </c>
      <c r="F22" s="37">
        <v>420</v>
      </c>
      <c r="G22" s="37">
        <f>F22*50</f>
        <v>21000</v>
      </c>
      <c r="H22" s="37"/>
    </row>
    <row r="23" spans="1:8">
      <c r="A23" s="37"/>
      <c r="B23" s="37"/>
      <c r="C23" s="40" t="s">
        <v>212</v>
      </c>
      <c r="D23" s="40">
        <v>300</v>
      </c>
      <c r="E23" s="40" t="s">
        <v>212</v>
      </c>
      <c r="F23" s="37">
        <v>300</v>
      </c>
      <c r="G23" s="37">
        <v>15000</v>
      </c>
      <c r="H23" s="37"/>
    </row>
    <row r="24" spans="1:8">
      <c r="A24" s="37"/>
      <c r="B24" s="37"/>
      <c r="C24" s="40" t="s">
        <v>213</v>
      </c>
      <c r="D24" s="40">
        <v>300</v>
      </c>
      <c r="E24" s="40" t="s">
        <v>213</v>
      </c>
      <c r="F24" s="37">
        <v>300</v>
      </c>
      <c r="G24" s="37">
        <v>15000</v>
      </c>
      <c r="H24" s="37"/>
    </row>
    <row r="25" spans="1:8">
      <c r="A25" s="37" t="s">
        <v>31</v>
      </c>
      <c r="B25" s="37"/>
      <c r="C25" s="40"/>
      <c r="D25" s="40">
        <f>SUM(D11:D24)</f>
        <v>5001</v>
      </c>
      <c r="E25" s="40"/>
      <c r="F25" s="37">
        <f>SUM(F11:F24)</f>
        <v>5001</v>
      </c>
      <c r="G25" s="37">
        <f>SUM(G11:G24)</f>
        <v>250050</v>
      </c>
      <c r="H25" s="37"/>
    </row>
    <row r="26" spans="1:8">
      <c r="A26" s="37">
        <v>3</v>
      </c>
      <c r="B26" s="37" t="s">
        <v>44</v>
      </c>
      <c r="C26" s="40" t="s">
        <v>214</v>
      </c>
      <c r="D26" s="40">
        <v>300</v>
      </c>
      <c r="E26" s="40" t="s">
        <v>214</v>
      </c>
      <c r="F26" s="37">
        <v>300</v>
      </c>
      <c r="G26" s="37">
        <v>15000</v>
      </c>
      <c r="H26" s="37"/>
    </row>
    <row r="27" spans="1:8">
      <c r="A27" s="37"/>
      <c r="B27" s="37"/>
      <c r="C27" s="40" t="s">
        <v>215</v>
      </c>
      <c r="D27" s="40">
        <v>300</v>
      </c>
      <c r="E27" s="40" t="s">
        <v>215</v>
      </c>
      <c r="F27" s="37">
        <v>300</v>
      </c>
      <c r="G27" s="37">
        <v>15000</v>
      </c>
      <c r="H27" s="37"/>
    </row>
    <row r="28" spans="1:8">
      <c r="A28" s="37"/>
      <c r="B28" s="37"/>
      <c r="C28" s="40" t="s">
        <v>216</v>
      </c>
      <c r="D28" s="40">
        <v>300</v>
      </c>
      <c r="E28" s="40" t="s">
        <v>216</v>
      </c>
      <c r="F28" s="37">
        <v>300</v>
      </c>
      <c r="G28" s="37">
        <v>15000</v>
      </c>
      <c r="H28" s="37"/>
    </row>
    <row r="29" spans="1:8">
      <c r="A29" s="37"/>
      <c r="B29" s="37"/>
      <c r="C29" s="40" t="s">
        <v>49</v>
      </c>
      <c r="D29" s="40">
        <v>300</v>
      </c>
      <c r="E29" s="40" t="s">
        <v>217</v>
      </c>
      <c r="F29" s="37">
        <v>300</v>
      </c>
      <c r="G29" s="37">
        <v>15000</v>
      </c>
      <c r="H29" s="37"/>
    </row>
    <row r="30" spans="1:8">
      <c r="A30" s="37"/>
      <c r="B30" s="37"/>
      <c r="C30" s="40" t="s">
        <v>218</v>
      </c>
      <c r="D30" s="40">
        <v>300</v>
      </c>
      <c r="E30" s="40" t="s">
        <v>218</v>
      </c>
      <c r="F30" s="37">
        <v>300</v>
      </c>
      <c r="G30" s="37">
        <v>15000</v>
      </c>
      <c r="H30" s="37"/>
    </row>
    <row r="31" spans="1:8">
      <c r="A31" s="37"/>
      <c r="B31" s="37"/>
      <c r="C31" s="40" t="s">
        <v>219</v>
      </c>
      <c r="D31" s="40">
        <v>300</v>
      </c>
      <c r="E31" s="40" t="s">
        <v>219</v>
      </c>
      <c r="F31" s="37">
        <v>300</v>
      </c>
      <c r="G31" s="37">
        <v>15000</v>
      </c>
      <c r="H31" s="37"/>
    </row>
    <row r="32" spans="1:8">
      <c r="A32" s="37"/>
      <c r="B32" s="37"/>
      <c r="C32" s="40" t="s">
        <v>220</v>
      </c>
      <c r="D32" s="40">
        <v>300</v>
      </c>
      <c r="E32" s="40" t="s">
        <v>220</v>
      </c>
      <c r="F32" s="37">
        <v>300</v>
      </c>
      <c r="G32" s="37">
        <v>15000</v>
      </c>
      <c r="H32" s="37"/>
    </row>
    <row r="33" spans="1:8">
      <c r="A33" s="37" t="s">
        <v>31</v>
      </c>
      <c r="B33" s="37"/>
      <c r="C33" s="40"/>
      <c r="D33" s="40">
        <f>SUM(D26:D32)</f>
        <v>2100</v>
      </c>
      <c r="E33" s="40"/>
      <c r="F33" s="37">
        <f>SUM(F26:F32)</f>
        <v>2100</v>
      </c>
      <c r="G33" s="37">
        <f>SUM(G26:G32)</f>
        <v>105000</v>
      </c>
      <c r="H33" s="37"/>
    </row>
    <row r="34" spans="1:8">
      <c r="A34" s="37">
        <v>4</v>
      </c>
      <c r="B34" s="37" t="s">
        <v>58</v>
      </c>
      <c r="C34" s="38" t="s">
        <v>221</v>
      </c>
      <c r="D34" s="38">
        <v>5971</v>
      </c>
      <c r="E34" s="40" t="s">
        <v>222</v>
      </c>
      <c r="F34" s="37">
        <v>119</v>
      </c>
      <c r="G34" s="37">
        <v>364350</v>
      </c>
      <c r="H34" s="37"/>
    </row>
    <row r="35" spans="1:8">
      <c r="A35" s="37"/>
      <c r="B35" s="37"/>
      <c r="C35" s="38"/>
      <c r="D35" s="38"/>
      <c r="E35" s="40" t="s">
        <v>223</v>
      </c>
      <c r="F35" s="37">
        <v>420</v>
      </c>
      <c r="G35" s="37"/>
      <c r="H35" s="37"/>
    </row>
    <row r="36" spans="1:8">
      <c r="A36" s="37"/>
      <c r="B36" s="37"/>
      <c r="C36" s="38"/>
      <c r="D36" s="38"/>
      <c r="E36" s="40" t="s">
        <v>224</v>
      </c>
      <c r="F36" s="37">
        <v>420</v>
      </c>
      <c r="G36" s="37"/>
      <c r="H36" s="37"/>
    </row>
    <row r="37" spans="1:8">
      <c r="A37" s="37"/>
      <c r="B37" s="37"/>
      <c r="C37" s="38"/>
      <c r="D37" s="38"/>
      <c r="E37" s="40" t="s">
        <v>225</v>
      </c>
      <c r="F37" s="37">
        <v>420</v>
      </c>
      <c r="G37" s="37"/>
      <c r="H37" s="37"/>
    </row>
    <row r="38" spans="1:8">
      <c r="A38" s="37"/>
      <c r="B38" s="37"/>
      <c r="C38" s="38"/>
      <c r="D38" s="38"/>
      <c r="E38" s="40" t="s">
        <v>226</v>
      </c>
      <c r="F38" s="37">
        <v>420</v>
      </c>
      <c r="G38" s="37"/>
      <c r="H38" s="37"/>
    </row>
    <row r="39" spans="1:8">
      <c r="A39" s="37"/>
      <c r="B39" s="37"/>
      <c r="C39" s="38"/>
      <c r="D39" s="38"/>
      <c r="E39" s="40" t="s">
        <v>227</v>
      </c>
      <c r="F39" s="37">
        <v>420</v>
      </c>
      <c r="G39" s="37"/>
      <c r="H39" s="37"/>
    </row>
    <row r="40" spans="1:8">
      <c r="A40" s="37"/>
      <c r="B40" s="37"/>
      <c r="C40" s="38"/>
      <c r="D40" s="38"/>
      <c r="E40" s="40" t="s">
        <v>62</v>
      </c>
      <c r="F40" s="37">
        <v>476</v>
      </c>
      <c r="G40" s="37"/>
      <c r="H40" s="37"/>
    </row>
    <row r="41" spans="1:8">
      <c r="A41" s="37"/>
      <c r="B41" s="37"/>
      <c r="C41" s="38"/>
      <c r="D41" s="38"/>
      <c r="E41" s="40" t="s">
        <v>64</v>
      </c>
      <c r="F41" s="37">
        <v>217</v>
      </c>
      <c r="G41" s="37"/>
      <c r="H41" s="37"/>
    </row>
    <row r="42" spans="1:8">
      <c r="A42" s="37"/>
      <c r="B42" s="37"/>
      <c r="C42" s="38"/>
      <c r="D42" s="38"/>
      <c r="E42" s="40" t="s">
        <v>65</v>
      </c>
      <c r="F42" s="37">
        <v>273</v>
      </c>
      <c r="G42" s="37"/>
      <c r="H42" s="37"/>
    </row>
    <row r="43" spans="1:8">
      <c r="A43" s="37"/>
      <c r="B43" s="37"/>
      <c r="C43" s="38"/>
      <c r="D43" s="38"/>
      <c r="E43" s="40" t="s">
        <v>228</v>
      </c>
      <c r="F43" s="37">
        <v>217</v>
      </c>
      <c r="G43" s="37"/>
      <c r="H43" s="37"/>
    </row>
    <row r="44" spans="1:8">
      <c r="A44" s="37"/>
      <c r="B44" s="37"/>
      <c r="C44" s="38"/>
      <c r="D44" s="38"/>
      <c r="E44" s="40" t="s">
        <v>229</v>
      </c>
      <c r="F44" s="37">
        <v>420</v>
      </c>
      <c r="G44" s="37"/>
      <c r="H44" s="37"/>
    </row>
    <row r="45" spans="1:8">
      <c r="A45" s="37"/>
      <c r="B45" s="37"/>
      <c r="C45" s="38"/>
      <c r="D45" s="38"/>
      <c r="E45" s="40" t="s">
        <v>230</v>
      </c>
      <c r="F45" s="37">
        <v>420</v>
      </c>
      <c r="G45" s="37"/>
      <c r="H45" s="37"/>
    </row>
    <row r="46" spans="1:8">
      <c r="A46" s="37"/>
      <c r="B46" s="37"/>
      <c r="C46" s="38"/>
      <c r="D46" s="38"/>
      <c r="E46" s="40" t="s">
        <v>231</v>
      </c>
      <c r="F46" s="37">
        <v>196</v>
      </c>
      <c r="G46" s="37"/>
      <c r="H46" s="37"/>
    </row>
    <row r="47" spans="1:8">
      <c r="A47" s="37"/>
      <c r="B47" s="37"/>
      <c r="C47" s="38"/>
      <c r="D47" s="38"/>
      <c r="E47" s="40" t="s">
        <v>232</v>
      </c>
      <c r="F47" s="37">
        <v>553</v>
      </c>
      <c r="G47" s="37"/>
      <c r="H47" s="37"/>
    </row>
    <row r="48" spans="1:8">
      <c r="A48" s="37"/>
      <c r="B48" s="37"/>
      <c r="C48" s="38"/>
      <c r="D48" s="38"/>
      <c r="E48" s="40" t="s">
        <v>233</v>
      </c>
      <c r="F48" s="37">
        <v>364</v>
      </c>
      <c r="G48" s="37"/>
      <c r="H48" s="37"/>
    </row>
    <row r="49" spans="1:8">
      <c r="A49" s="37"/>
      <c r="B49" s="37"/>
      <c r="C49" s="38"/>
      <c r="D49" s="38"/>
      <c r="E49" s="40" t="s">
        <v>234</v>
      </c>
      <c r="F49" s="37">
        <v>196</v>
      </c>
      <c r="G49" s="37"/>
      <c r="H49" s="37"/>
    </row>
    <row r="50" spans="1:8">
      <c r="A50" s="37"/>
      <c r="B50" s="37"/>
      <c r="C50" s="38"/>
      <c r="D50" s="38"/>
      <c r="E50" s="40" t="s">
        <v>235</v>
      </c>
      <c r="F50" s="37">
        <v>420</v>
      </c>
      <c r="G50" s="37"/>
      <c r="H50" s="37"/>
    </row>
    <row r="51" spans="1:8">
      <c r="A51" s="37">
        <v>4</v>
      </c>
      <c r="B51" s="37" t="s">
        <v>58</v>
      </c>
      <c r="C51" s="38" t="s">
        <v>236</v>
      </c>
      <c r="D51" s="38">
        <v>1316</v>
      </c>
      <c r="E51" s="40" t="s">
        <v>237</v>
      </c>
      <c r="F51" s="37">
        <v>266</v>
      </c>
      <c r="G51" s="37"/>
      <c r="H51" s="37"/>
    </row>
    <row r="52" spans="1:8">
      <c r="A52" s="37"/>
      <c r="B52" s="37"/>
      <c r="C52" s="38"/>
      <c r="D52" s="38"/>
      <c r="E52" s="40" t="s">
        <v>238</v>
      </c>
      <c r="F52" s="37">
        <v>630</v>
      </c>
      <c r="G52" s="37"/>
      <c r="H52" s="37"/>
    </row>
    <row r="53" spans="1:8">
      <c r="A53" s="37"/>
      <c r="B53" s="37"/>
      <c r="C53" s="38"/>
      <c r="D53" s="38"/>
      <c r="E53" s="40" t="s">
        <v>239</v>
      </c>
      <c r="F53" s="37">
        <v>420</v>
      </c>
      <c r="G53" s="37"/>
      <c r="H53" s="37"/>
    </row>
    <row r="54" spans="1:8">
      <c r="A54" s="37"/>
      <c r="B54" s="37"/>
      <c r="C54" s="38" t="s">
        <v>240</v>
      </c>
      <c r="D54" s="37">
        <v>2408</v>
      </c>
      <c r="E54" s="37" t="s">
        <v>61</v>
      </c>
      <c r="F54" s="37">
        <v>420</v>
      </c>
      <c r="G54" s="37">
        <f>SUM(F54:F65)*50</f>
        <v>210000</v>
      </c>
      <c r="H54" s="37"/>
    </row>
    <row r="55" spans="1:8">
      <c r="A55" s="37"/>
      <c r="B55" s="37"/>
      <c r="C55" s="38"/>
      <c r="D55" s="37"/>
      <c r="E55" s="37" t="s">
        <v>241</v>
      </c>
      <c r="F55" s="37">
        <v>441</v>
      </c>
      <c r="G55" s="37"/>
      <c r="H55" s="37"/>
    </row>
    <row r="56" spans="1:8">
      <c r="A56" s="37"/>
      <c r="B56" s="37"/>
      <c r="C56" s="38"/>
      <c r="D56" s="37"/>
      <c r="E56" s="37" t="s">
        <v>242</v>
      </c>
      <c r="F56" s="37">
        <v>434</v>
      </c>
      <c r="G56" s="37"/>
      <c r="H56" s="37"/>
    </row>
    <row r="57" spans="1:8">
      <c r="A57" s="37"/>
      <c r="B57" s="37"/>
      <c r="C57" s="38"/>
      <c r="D57" s="37"/>
      <c r="E57" s="37" t="s">
        <v>243</v>
      </c>
      <c r="F57" s="37">
        <v>434</v>
      </c>
      <c r="G57" s="37"/>
      <c r="H57" s="37"/>
    </row>
    <row r="58" spans="1:8">
      <c r="A58" s="37"/>
      <c r="B58" s="37"/>
      <c r="C58" s="38"/>
      <c r="D58" s="37"/>
      <c r="E58" s="37" t="s">
        <v>244</v>
      </c>
      <c r="F58" s="37">
        <v>525</v>
      </c>
      <c r="G58" s="37"/>
      <c r="H58" s="37"/>
    </row>
    <row r="59" spans="1:8">
      <c r="A59" s="37"/>
      <c r="B59" s="37"/>
      <c r="C59" s="38"/>
      <c r="D59" s="37"/>
      <c r="E59" s="37" t="s">
        <v>245</v>
      </c>
      <c r="F59" s="37">
        <v>315</v>
      </c>
      <c r="G59" s="37"/>
      <c r="H59" s="37"/>
    </row>
    <row r="60" spans="1:8">
      <c r="A60" s="37"/>
      <c r="B60" s="37"/>
      <c r="C60" s="38"/>
      <c r="D60" s="37"/>
      <c r="E60" s="44" t="s">
        <v>246</v>
      </c>
      <c r="F60" s="37">
        <v>-161</v>
      </c>
      <c r="G60" s="37"/>
      <c r="H60" s="37"/>
    </row>
    <row r="61" spans="1:8">
      <c r="A61" s="37"/>
      <c r="B61" s="37"/>
      <c r="C61" s="38" t="s">
        <v>247</v>
      </c>
      <c r="D61" s="37">
        <v>1792</v>
      </c>
      <c r="E61" s="40" t="s">
        <v>67</v>
      </c>
      <c r="F61" s="40">
        <v>420</v>
      </c>
      <c r="G61" s="37"/>
      <c r="H61" s="37"/>
    </row>
    <row r="62" spans="1:8">
      <c r="A62" s="37"/>
      <c r="B62" s="37"/>
      <c r="C62" s="38"/>
      <c r="D62" s="37"/>
      <c r="E62" s="40" t="s">
        <v>58</v>
      </c>
      <c r="F62" s="40">
        <v>420</v>
      </c>
      <c r="G62" s="37"/>
      <c r="H62" s="37"/>
    </row>
    <row r="63" spans="1:8">
      <c r="A63" s="37"/>
      <c r="B63" s="37"/>
      <c r="C63" s="38"/>
      <c r="D63" s="37"/>
      <c r="E63" s="40" t="s">
        <v>248</v>
      </c>
      <c r="F63" s="40">
        <v>112</v>
      </c>
      <c r="G63" s="37"/>
      <c r="H63" s="37"/>
    </row>
    <row r="64" spans="1:8">
      <c r="A64" s="37"/>
      <c r="B64" s="37"/>
      <c r="C64" s="38"/>
      <c r="D64" s="37"/>
      <c r="E64" s="40" t="s">
        <v>249</v>
      </c>
      <c r="F64" s="40">
        <v>420</v>
      </c>
      <c r="G64" s="37"/>
      <c r="H64" s="37"/>
    </row>
    <row r="65" spans="1:8">
      <c r="A65" s="37"/>
      <c r="B65" s="37"/>
      <c r="C65" s="38"/>
      <c r="D65" s="37"/>
      <c r="E65" s="40" t="s">
        <v>250</v>
      </c>
      <c r="F65" s="40">
        <v>420</v>
      </c>
      <c r="G65" s="37"/>
      <c r="H65" s="37"/>
    </row>
    <row r="66" spans="1:8">
      <c r="A66" s="37"/>
      <c r="B66" s="37"/>
      <c r="C66" s="38" t="s">
        <v>251</v>
      </c>
      <c r="D66" s="37">
        <v>4150</v>
      </c>
      <c r="E66" s="40" t="s">
        <v>252</v>
      </c>
      <c r="F66" s="40">
        <v>420</v>
      </c>
      <c r="G66" s="37">
        <v>207500</v>
      </c>
      <c r="H66" s="37"/>
    </row>
    <row r="67" spans="1:8">
      <c r="A67" s="37"/>
      <c r="B67" s="37"/>
      <c r="C67" s="38"/>
      <c r="D67" s="37"/>
      <c r="E67" s="37" t="s">
        <v>253</v>
      </c>
      <c r="F67" s="37">
        <v>420</v>
      </c>
      <c r="G67" s="37"/>
      <c r="H67" s="37"/>
    </row>
    <row r="68" spans="1:8">
      <c r="A68" s="37"/>
      <c r="B68" s="37"/>
      <c r="C68" s="38"/>
      <c r="D68" s="37"/>
      <c r="E68" s="37" t="s">
        <v>254</v>
      </c>
      <c r="F68" s="37">
        <v>420</v>
      </c>
      <c r="G68" s="37"/>
      <c r="H68" s="37"/>
    </row>
    <row r="69" spans="1:8">
      <c r="A69" s="37"/>
      <c r="B69" s="37"/>
      <c r="C69" s="38"/>
      <c r="D69" s="37"/>
      <c r="E69" s="37" t="s">
        <v>255</v>
      </c>
      <c r="F69" s="37">
        <v>420</v>
      </c>
      <c r="G69" s="37"/>
      <c r="H69" s="37"/>
    </row>
    <row r="70" spans="1:8">
      <c r="A70" s="37"/>
      <c r="B70" s="37"/>
      <c r="C70" s="38"/>
      <c r="D70" s="37"/>
      <c r="E70" s="37" t="s">
        <v>256</v>
      </c>
      <c r="F70" s="37">
        <v>420</v>
      </c>
      <c r="G70" s="37"/>
      <c r="H70" s="37"/>
    </row>
    <row r="71" spans="1:8">
      <c r="A71" s="37"/>
      <c r="B71" s="37"/>
      <c r="C71" s="38"/>
      <c r="D71" s="37"/>
      <c r="E71" s="37" t="s">
        <v>257</v>
      </c>
      <c r="F71" s="37">
        <v>483</v>
      </c>
      <c r="G71" s="37"/>
      <c r="H71" s="37"/>
    </row>
    <row r="72" spans="1:8">
      <c r="A72" s="37"/>
      <c r="B72" s="37"/>
      <c r="C72" s="38"/>
      <c r="D72" s="37"/>
      <c r="E72" s="37" t="s">
        <v>258</v>
      </c>
      <c r="F72" s="37">
        <v>420</v>
      </c>
      <c r="G72" s="37"/>
      <c r="H72" s="37"/>
    </row>
    <row r="73" spans="1:8">
      <c r="A73" s="37"/>
      <c r="B73" s="37"/>
      <c r="C73" s="38"/>
      <c r="D73" s="37"/>
      <c r="E73" s="37" t="s">
        <v>259</v>
      </c>
      <c r="F73" s="37">
        <v>420</v>
      </c>
      <c r="G73" s="37"/>
      <c r="H73" s="37"/>
    </row>
    <row r="74" spans="1:8">
      <c r="A74" s="37"/>
      <c r="B74" s="37"/>
      <c r="C74" s="38"/>
      <c r="D74" s="37"/>
      <c r="E74" s="37" t="s">
        <v>260</v>
      </c>
      <c r="F74" s="37">
        <v>427</v>
      </c>
      <c r="G74" s="37"/>
      <c r="H74" s="37"/>
    </row>
    <row r="75" spans="1:8">
      <c r="A75" s="37"/>
      <c r="B75" s="37"/>
      <c r="C75" s="38"/>
      <c r="D75" s="37"/>
      <c r="E75" s="42" t="s">
        <v>261</v>
      </c>
      <c r="F75" s="37">
        <v>300</v>
      </c>
      <c r="G75" s="37"/>
      <c r="H75" s="37"/>
    </row>
    <row r="76" spans="1:8">
      <c r="A76" s="37"/>
      <c r="B76" s="37"/>
      <c r="C76" s="38" t="s">
        <v>262</v>
      </c>
      <c r="D76" s="37">
        <v>399</v>
      </c>
      <c r="E76" s="37" t="s">
        <v>60</v>
      </c>
      <c r="F76" s="37">
        <v>399</v>
      </c>
      <c r="G76" s="37">
        <f>F76*50</f>
        <v>19950</v>
      </c>
      <c r="H76" s="37"/>
    </row>
    <row r="77" spans="1:8">
      <c r="A77" s="37"/>
      <c r="B77" s="37"/>
      <c r="C77" s="38" t="s">
        <v>263</v>
      </c>
      <c r="D77" s="37">
        <v>6264</v>
      </c>
      <c r="E77" s="37" t="s">
        <v>264</v>
      </c>
      <c r="F77" s="37">
        <v>378</v>
      </c>
      <c r="G77" s="37">
        <v>313200</v>
      </c>
      <c r="H77" s="37"/>
    </row>
    <row r="78" spans="1:8">
      <c r="A78" s="37"/>
      <c r="B78" s="37"/>
      <c r="C78" s="38"/>
      <c r="D78" s="37"/>
      <c r="E78" s="37" t="s">
        <v>265</v>
      </c>
      <c r="F78" s="37">
        <v>413</v>
      </c>
      <c r="G78" s="37"/>
      <c r="H78" s="37"/>
    </row>
    <row r="79" spans="1:8">
      <c r="A79" s="37"/>
      <c r="B79" s="37"/>
      <c r="C79" s="38"/>
      <c r="D79" s="37"/>
      <c r="E79" s="37" t="s">
        <v>266</v>
      </c>
      <c r="F79" s="37">
        <v>420</v>
      </c>
      <c r="G79" s="37"/>
      <c r="H79" s="37"/>
    </row>
    <row r="80" spans="1:8">
      <c r="A80" s="37"/>
      <c r="B80" s="37"/>
      <c r="C80" s="38"/>
      <c r="D80" s="37"/>
      <c r="E80" s="37" t="s">
        <v>267</v>
      </c>
      <c r="F80" s="37">
        <v>420</v>
      </c>
      <c r="G80" s="37"/>
      <c r="H80" s="37"/>
    </row>
    <row r="81" spans="1:8">
      <c r="A81" s="37"/>
      <c r="B81" s="37"/>
      <c r="C81" s="38"/>
      <c r="D81" s="37"/>
      <c r="E81" s="37" t="s">
        <v>268</v>
      </c>
      <c r="F81" s="37">
        <v>420</v>
      </c>
      <c r="G81" s="37"/>
      <c r="H81" s="37"/>
    </row>
    <row r="82" spans="1:8">
      <c r="A82" s="37"/>
      <c r="B82" s="37"/>
      <c r="C82" s="38"/>
      <c r="D82" s="37"/>
      <c r="E82" s="37" t="s">
        <v>269</v>
      </c>
      <c r="F82" s="37">
        <v>420</v>
      </c>
      <c r="G82" s="37"/>
      <c r="H82" s="37"/>
    </row>
    <row r="83" spans="1:8">
      <c r="A83" s="37"/>
      <c r="B83" s="37"/>
      <c r="C83" s="38"/>
      <c r="D83" s="37"/>
      <c r="E83" s="37" t="s">
        <v>270</v>
      </c>
      <c r="F83" s="37">
        <v>420</v>
      </c>
      <c r="G83" s="37"/>
      <c r="H83" s="37"/>
    </row>
    <row r="84" spans="1:8">
      <c r="A84" s="37"/>
      <c r="B84" s="37"/>
      <c r="C84" s="38"/>
      <c r="D84" s="37"/>
      <c r="E84" s="37" t="s">
        <v>271</v>
      </c>
      <c r="F84" s="37">
        <v>420</v>
      </c>
      <c r="G84" s="37"/>
      <c r="H84" s="37"/>
    </row>
    <row r="85" spans="1:8">
      <c r="A85" s="37"/>
      <c r="B85" s="37"/>
      <c r="C85" s="38"/>
      <c r="D85" s="37"/>
      <c r="E85" s="37" t="s">
        <v>272</v>
      </c>
      <c r="F85" s="37">
        <v>420</v>
      </c>
      <c r="G85" s="37"/>
      <c r="H85" s="37"/>
    </row>
    <row r="86" spans="1:8">
      <c r="A86" s="37"/>
      <c r="B86" s="37"/>
      <c r="C86" s="38"/>
      <c r="D86" s="37"/>
      <c r="E86" s="37" t="s">
        <v>273</v>
      </c>
      <c r="F86" s="37">
        <v>420</v>
      </c>
      <c r="G86" s="37"/>
      <c r="H86" s="37"/>
    </row>
    <row r="87" spans="1:8">
      <c r="A87" s="37"/>
      <c r="B87" s="37"/>
      <c r="C87" s="38"/>
      <c r="D87" s="37"/>
      <c r="E87" s="37" t="s">
        <v>274</v>
      </c>
      <c r="F87" s="37">
        <v>420</v>
      </c>
      <c r="G87" s="37"/>
      <c r="H87" s="37"/>
    </row>
    <row r="88" spans="1:8">
      <c r="A88" s="37"/>
      <c r="B88" s="37"/>
      <c r="C88" s="38"/>
      <c r="D88" s="37"/>
      <c r="E88" s="37" t="s">
        <v>275</v>
      </c>
      <c r="F88" s="37">
        <v>420</v>
      </c>
      <c r="G88" s="37"/>
      <c r="H88" s="37"/>
    </row>
    <row r="89" spans="1:8">
      <c r="A89" s="37"/>
      <c r="B89" s="37"/>
      <c r="C89" s="38"/>
      <c r="D89" s="37"/>
      <c r="E89" s="37" t="s">
        <v>276</v>
      </c>
      <c r="F89" s="37">
        <v>420</v>
      </c>
      <c r="G89" s="37"/>
      <c r="H89" s="37"/>
    </row>
    <row r="90" spans="1:8">
      <c r="A90" s="37"/>
      <c r="B90" s="37"/>
      <c r="C90" s="38"/>
      <c r="D90" s="37"/>
      <c r="E90" s="37" t="s">
        <v>277</v>
      </c>
      <c r="F90" s="37">
        <v>343</v>
      </c>
      <c r="G90" s="37"/>
      <c r="H90" s="37"/>
    </row>
    <row r="91" spans="1:8">
      <c r="A91" s="37"/>
      <c r="B91" s="37"/>
      <c r="C91" s="38"/>
      <c r="D91" s="37"/>
      <c r="E91" s="37" t="s">
        <v>278</v>
      </c>
      <c r="F91" s="37">
        <v>210</v>
      </c>
      <c r="G91" s="37"/>
      <c r="H91" s="37"/>
    </row>
    <row r="92" spans="1:8">
      <c r="A92" s="37"/>
      <c r="B92" s="37"/>
      <c r="C92" s="38"/>
      <c r="D92" s="37"/>
      <c r="E92" s="42" t="s">
        <v>279</v>
      </c>
      <c r="F92" s="37">
        <v>300</v>
      </c>
      <c r="G92" s="37"/>
      <c r="H92" s="37"/>
    </row>
    <row r="93" spans="1:8">
      <c r="A93" s="37"/>
      <c r="B93" s="37"/>
      <c r="C93" s="40" t="s">
        <v>280</v>
      </c>
      <c r="D93" s="40">
        <v>300</v>
      </c>
      <c r="E93" s="40" t="s">
        <v>280</v>
      </c>
      <c r="F93" s="37">
        <v>300</v>
      </c>
      <c r="G93" s="40">
        <v>15000</v>
      </c>
      <c r="H93" s="40"/>
    </row>
    <row r="94" spans="1:8">
      <c r="A94" s="37"/>
      <c r="B94" s="37"/>
      <c r="C94" s="40" t="s">
        <v>281</v>
      </c>
      <c r="D94" s="40">
        <v>300</v>
      </c>
      <c r="E94" s="40" t="s">
        <v>281</v>
      </c>
      <c r="F94" s="37">
        <v>300</v>
      </c>
      <c r="G94" s="40">
        <v>15000</v>
      </c>
      <c r="H94" s="40"/>
    </row>
    <row r="95" spans="1:8">
      <c r="A95" s="37"/>
      <c r="B95" s="37"/>
      <c r="C95" s="40" t="s">
        <v>282</v>
      </c>
      <c r="D95" s="40">
        <v>1200</v>
      </c>
      <c r="E95" s="40" t="s">
        <v>282</v>
      </c>
      <c r="F95" s="37">
        <v>300</v>
      </c>
      <c r="G95" s="40">
        <v>60000</v>
      </c>
      <c r="H95" s="40"/>
    </row>
    <row r="96" spans="1:8">
      <c r="A96" s="37"/>
      <c r="B96" s="37"/>
      <c r="C96" s="40"/>
      <c r="D96" s="40"/>
      <c r="E96" s="40" t="s">
        <v>283</v>
      </c>
      <c r="F96" s="37">
        <v>300</v>
      </c>
      <c r="G96" s="40"/>
      <c r="H96" s="40"/>
    </row>
    <row r="97" spans="1:8">
      <c r="A97" s="37"/>
      <c r="B97" s="37"/>
      <c r="C97" s="40"/>
      <c r="D97" s="40"/>
      <c r="E97" s="40" t="s">
        <v>284</v>
      </c>
      <c r="F97" s="37">
        <v>300</v>
      </c>
      <c r="G97" s="40"/>
      <c r="H97" s="40"/>
    </row>
    <row r="98" spans="1:8">
      <c r="A98" s="37"/>
      <c r="B98" s="37"/>
      <c r="C98" s="40"/>
      <c r="D98" s="40"/>
      <c r="E98" s="40" t="s">
        <v>285</v>
      </c>
      <c r="F98" s="37">
        <v>300</v>
      </c>
      <c r="G98" s="40"/>
      <c r="H98" s="40"/>
    </row>
    <row r="99" spans="1:8">
      <c r="A99" s="37"/>
      <c r="B99" s="37"/>
      <c r="C99" s="40" t="s">
        <v>70</v>
      </c>
      <c r="D99" s="40">
        <v>300</v>
      </c>
      <c r="E99" s="40" t="s">
        <v>70</v>
      </c>
      <c r="F99" s="37">
        <v>300</v>
      </c>
      <c r="G99" s="40">
        <v>15000</v>
      </c>
      <c r="H99" s="40"/>
    </row>
    <row r="100" spans="1:8">
      <c r="A100" s="37" t="s">
        <v>31</v>
      </c>
      <c r="B100" s="37"/>
      <c r="C100" s="40"/>
      <c r="D100" s="40">
        <f>SUM(D34:D99)</f>
        <v>24400</v>
      </c>
      <c r="E100" s="40"/>
      <c r="F100" s="37">
        <f>SUM(F34:F99)</f>
        <v>24400</v>
      </c>
      <c r="G100" s="40">
        <f>SUM(G34:G99)</f>
        <v>1220000</v>
      </c>
      <c r="H100" s="40"/>
    </row>
    <row r="101" spans="1:8">
      <c r="A101" s="37">
        <v>5</v>
      </c>
      <c r="B101" s="37" t="s">
        <v>74</v>
      </c>
      <c r="C101" s="40" t="s">
        <v>286</v>
      </c>
      <c r="D101" s="40">
        <v>300</v>
      </c>
      <c r="E101" s="40" t="s">
        <v>286</v>
      </c>
      <c r="F101" s="37">
        <v>300</v>
      </c>
      <c r="G101" s="37">
        <v>15000</v>
      </c>
      <c r="H101" s="37"/>
    </row>
    <row r="102" spans="1:8">
      <c r="A102" s="37" t="s">
        <v>31</v>
      </c>
      <c r="B102" s="37"/>
      <c r="C102" s="40"/>
      <c r="D102" s="40">
        <f>SUM(D101:D101)</f>
        <v>300</v>
      </c>
      <c r="E102" s="40"/>
      <c r="F102" s="37">
        <f>SUM(F101:F101)</f>
        <v>300</v>
      </c>
      <c r="G102" s="37">
        <f>SUM(G101:G101)</f>
        <v>15000</v>
      </c>
      <c r="H102" s="37"/>
    </row>
    <row r="103" spans="1:8">
      <c r="A103" s="37">
        <v>6</v>
      </c>
      <c r="B103" s="37" t="s">
        <v>79</v>
      </c>
      <c r="C103" s="38" t="s">
        <v>287</v>
      </c>
      <c r="D103" s="37">
        <v>2856</v>
      </c>
      <c r="E103" s="37" t="s">
        <v>80</v>
      </c>
      <c r="F103" s="37">
        <v>420</v>
      </c>
      <c r="G103" s="37">
        <v>142800</v>
      </c>
      <c r="H103" s="37"/>
    </row>
    <row r="104" spans="1:8">
      <c r="A104" s="37"/>
      <c r="B104" s="37"/>
      <c r="C104" s="38"/>
      <c r="D104" s="37"/>
      <c r="E104" s="37" t="s">
        <v>79</v>
      </c>
      <c r="F104" s="37">
        <v>420</v>
      </c>
      <c r="G104" s="37"/>
      <c r="H104" s="37"/>
    </row>
    <row r="105" spans="1:8">
      <c r="A105" s="37"/>
      <c r="B105" s="37"/>
      <c r="C105" s="38"/>
      <c r="D105" s="37"/>
      <c r="E105" s="25" t="s">
        <v>88</v>
      </c>
      <c r="F105" s="37">
        <v>336</v>
      </c>
      <c r="G105" s="37"/>
      <c r="H105" s="37"/>
    </row>
    <row r="106" spans="1:8">
      <c r="A106" s="37"/>
      <c r="B106" s="37"/>
      <c r="C106" s="38"/>
      <c r="D106" s="37"/>
      <c r="E106" s="37" t="s">
        <v>83</v>
      </c>
      <c r="F106" s="37">
        <v>420</v>
      </c>
      <c r="G106" s="37"/>
      <c r="H106" s="37"/>
    </row>
    <row r="107" spans="1:8">
      <c r="A107" s="37"/>
      <c r="B107" s="37"/>
      <c r="C107" s="38"/>
      <c r="D107" s="37"/>
      <c r="E107" s="37" t="s">
        <v>84</v>
      </c>
      <c r="F107" s="37">
        <v>420</v>
      </c>
      <c r="G107" s="37"/>
      <c r="H107" s="37"/>
    </row>
    <row r="108" spans="1:8">
      <c r="A108" s="37"/>
      <c r="B108" s="37"/>
      <c r="C108" s="38"/>
      <c r="D108" s="37"/>
      <c r="E108" s="37" t="s">
        <v>288</v>
      </c>
      <c r="F108" s="37">
        <v>420</v>
      </c>
      <c r="G108" s="37"/>
      <c r="H108" s="37"/>
    </row>
    <row r="109" spans="1:8">
      <c r="A109" s="37"/>
      <c r="B109" s="37"/>
      <c r="C109" s="38"/>
      <c r="D109" s="37"/>
      <c r="E109" s="37" t="s">
        <v>289</v>
      </c>
      <c r="F109" s="37">
        <v>420</v>
      </c>
      <c r="G109" s="37"/>
      <c r="H109" s="37"/>
    </row>
    <row r="110" spans="1:8">
      <c r="A110" s="37"/>
      <c r="B110" s="37"/>
      <c r="C110" s="38" t="s">
        <v>290</v>
      </c>
      <c r="D110" s="37">
        <v>5936</v>
      </c>
      <c r="E110" s="37" t="s">
        <v>291</v>
      </c>
      <c r="F110" s="37">
        <v>420</v>
      </c>
      <c r="G110" s="37">
        <v>296800</v>
      </c>
      <c r="H110" s="37"/>
    </row>
    <row r="111" spans="1:8">
      <c r="A111" s="37"/>
      <c r="B111" s="37"/>
      <c r="C111" s="38"/>
      <c r="D111" s="37"/>
      <c r="E111" s="37" t="s">
        <v>292</v>
      </c>
      <c r="F111" s="37">
        <v>420</v>
      </c>
      <c r="G111" s="37"/>
      <c r="H111" s="37"/>
    </row>
    <row r="112" spans="1:8">
      <c r="A112" s="37"/>
      <c r="B112" s="37"/>
      <c r="C112" s="38"/>
      <c r="D112" s="37"/>
      <c r="E112" s="37" t="s">
        <v>293</v>
      </c>
      <c r="F112" s="37">
        <v>420</v>
      </c>
      <c r="G112" s="37"/>
      <c r="H112" s="37"/>
    </row>
    <row r="113" spans="1:8">
      <c r="A113" s="37"/>
      <c r="B113" s="37"/>
      <c r="C113" s="38"/>
      <c r="D113" s="37"/>
      <c r="E113" s="37" t="s">
        <v>294</v>
      </c>
      <c r="F113" s="37">
        <v>420</v>
      </c>
      <c r="G113" s="37"/>
      <c r="H113" s="37"/>
    </row>
    <row r="114" spans="1:8">
      <c r="A114" s="37"/>
      <c r="B114" s="37"/>
      <c r="C114" s="38"/>
      <c r="D114" s="37"/>
      <c r="E114" s="37" t="s">
        <v>295</v>
      </c>
      <c r="F114" s="37">
        <v>420</v>
      </c>
      <c r="G114" s="37"/>
      <c r="H114" s="37"/>
    </row>
    <row r="115" spans="1:8">
      <c r="A115" s="37"/>
      <c r="B115" s="37"/>
      <c r="C115" s="38"/>
      <c r="D115" s="37"/>
      <c r="E115" s="37" t="s">
        <v>296</v>
      </c>
      <c r="F115" s="37">
        <v>420</v>
      </c>
      <c r="G115" s="37"/>
      <c r="H115" s="37"/>
    </row>
    <row r="116" spans="1:8">
      <c r="A116" s="37"/>
      <c r="B116" s="37"/>
      <c r="C116" s="38"/>
      <c r="D116" s="37"/>
      <c r="E116" s="37" t="s">
        <v>297</v>
      </c>
      <c r="F116" s="37">
        <v>420</v>
      </c>
      <c r="G116" s="37"/>
      <c r="H116" s="37"/>
    </row>
    <row r="117" spans="1:8">
      <c r="A117" s="37"/>
      <c r="B117" s="37"/>
      <c r="C117" s="38"/>
      <c r="D117" s="37"/>
      <c r="E117" s="37" t="s">
        <v>298</v>
      </c>
      <c r="F117" s="37">
        <v>420</v>
      </c>
      <c r="G117" s="37"/>
      <c r="H117" s="37"/>
    </row>
    <row r="118" spans="1:8">
      <c r="A118" s="37"/>
      <c r="B118" s="37"/>
      <c r="C118" s="38"/>
      <c r="D118" s="37"/>
      <c r="E118" s="37" t="s">
        <v>299</v>
      </c>
      <c r="F118" s="37">
        <v>420</v>
      </c>
      <c r="G118" s="37"/>
      <c r="H118" s="37"/>
    </row>
    <row r="119" spans="1:8">
      <c r="A119" s="37"/>
      <c r="B119" s="37"/>
      <c r="C119" s="38"/>
      <c r="D119" s="37"/>
      <c r="E119" s="37" t="s">
        <v>87</v>
      </c>
      <c r="F119" s="37">
        <v>420</v>
      </c>
      <c r="G119" s="37"/>
      <c r="H119" s="37"/>
    </row>
    <row r="120" spans="1:8">
      <c r="A120" s="37"/>
      <c r="B120" s="37"/>
      <c r="C120" s="38"/>
      <c r="D120" s="37"/>
      <c r="E120" s="37" t="s">
        <v>300</v>
      </c>
      <c r="F120" s="37">
        <v>420</v>
      </c>
      <c r="G120" s="37"/>
      <c r="H120" s="37"/>
    </row>
    <row r="121" spans="1:8">
      <c r="A121" s="37"/>
      <c r="B121" s="37"/>
      <c r="C121" s="38"/>
      <c r="D121" s="37"/>
      <c r="E121" s="37" t="s">
        <v>301</v>
      </c>
      <c r="F121" s="37">
        <v>420</v>
      </c>
      <c r="G121" s="37"/>
      <c r="H121" s="37"/>
    </row>
    <row r="122" spans="1:8">
      <c r="A122" s="37"/>
      <c r="B122" s="37"/>
      <c r="C122" s="38"/>
      <c r="D122" s="37"/>
      <c r="E122" s="37" t="s">
        <v>302</v>
      </c>
      <c r="F122" s="37">
        <v>420</v>
      </c>
      <c r="G122" s="37"/>
      <c r="H122" s="37"/>
    </row>
    <row r="123" spans="1:8">
      <c r="A123" s="37"/>
      <c r="B123" s="37"/>
      <c r="C123" s="38"/>
      <c r="D123" s="37"/>
      <c r="E123" s="37" t="s">
        <v>303</v>
      </c>
      <c r="F123" s="37">
        <v>476</v>
      </c>
      <c r="G123" s="37"/>
      <c r="H123" s="37"/>
    </row>
    <row r="124" spans="1:8">
      <c r="A124" s="37"/>
      <c r="B124" s="37"/>
      <c r="C124" s="40" t="s">
        <v>304</v>
      </c>
      <c r="D124" s="40">
        <v>300</v>
      </c>
      <c r="E124" s="40" t="s">
        <v>304</v>
      </c>
      <c r="F124" s="37">
        <v>300</v>
      </c>
      <c r="G124" s="37">
        <v>15000</v>
      </c>
      <c r="H124" s="37"/>
    </row>
    <row r="125" spans="1:8">
      <c r="A125" s="37"/>
      <c r="B125" s="37"/>
      <c r="C125" s="40" t="s">
        <v>305</v>
      </c>
      <c r="D125" s="40">
        <v>300</v>
      </c>
      <c r="E125" s="40" t="s">
        <v>305</v>
      </c>
      <c r="F125" s="37">
        <v>300</v>
      </c>
      <c r="G125" s="37">
        <v>15000</v>
      </c>
      <c r="H125" s="37"/>
    </row>
    <row r="126" spans="1:8">
      <c r="A126" s="37"/>
      <c r="B126" s="37"/>
      <c r="C126" s="40" t="s">
        <v>306</v>
      </c>
      <c r="D126" s="40">
        <v>300</v>
      </c>
      <c r="E126" s="40" t="s">
        <v>306</v>
      </c>
      <c r="F126" s="37">
        <v>300</v>
      </c>
      <c r="G126" s="37">
        <v>15000</v>
      </c>
      <c r="H126" s="37"/>
    </row>
    <row r="127" spans="1:8">
      <c r="A127" s="37"/>
      <c r="B127" s="37"/>
      <c r="C127" s="40" t="s">
        <v>307</v>
      </c>
      <c r="D127" s="40">
        <v>300</v>
      </c>
      <c r="E127" s="40" t="s">
        <v>307</v>
      </c>
      <c r="F127" s="37">
        <v>300</v>
      </c>
      <c r="G127" s="37">
        <v>15000</v>
      </c>
      <c r="H127" s="37"/>
    </row>
    <row r="128" spans="1:8">
      <c r="A128" s="37" t="s">
        <v>31</v>
      </c>
      <c r="B128" s="37"/>
      <c r="C128" s="40"/>
      <c r="D128" s="40">
        <f>SUM(D103:D127)</f>
        <v>9992</v>
      </c>
      <c r="E128" s="40"/>
      <c r="F128" s="37">
        <f>SUM(F103:F127)</f>
        <v>9992</v>
      </c>
      <c r="G128" s="37">
        <f>SUM(G103:G127)</f>
        <v>499600</v>
      </c>
      <c r="H128" s="37"/>
    </row>
    <row r="129" spans="1:8">
      <c r="A129" s="37">
        <v>7</v>
      </c>
      <c r="B129" s="37" t="s">
        <v>89</v>
      </c>
      <c r="C129" s="40" t="s">
        <v>308</v>
      </c>
      <c r="D129" s="40">
        <v>300</v>
      </c>
      <c r="E129" s="40" t="s">
        <v>308</v>
      </c>
      <c r="F129" s="37">
        <v>300</v>
      </c>
      <c r="G129" s="37">
        <v>15000</v>
      </c>
      <c r="H129" s="37"/>
    </row>
    <row r="130" spans="1:8">
      <c r="A130" s="37"/>
      <c r="B130" s="37"/>
      <c r="C130" s="40" t="s">
        <v>309</v>
      </c>
      <c r="D130" s="40">
        <v>300</v>
      </c>
      <c r="E130" s="40" t="s">
        <v>309</v>
      </c>
      <c r="F130" s="37">
        <v>300</v>
      </c>
      <c r="G130" s="37">
        <v>15000</v>
      </c>
      <c r="H130" s="37"/>
    </row>
    <row r="131" spans="1:8">
      <c r="A131" s="37" t="s">
        <v>31</v>
      </c>
      <c r="B131" s="37"/>
      <c r="C131" s="40"/>
      <c r="D131" s="40">
        <f>SUM(D129:D130)</f>
        <v>600</v>
      </c>
      <c r="E131" s="40"/>
      <c r="F131" s="37">
        <f>SUM(F129:F130)</f>
        <v>600</v>
      </c>
      <c r="G131" s="37">
        <f>SUM(G129:G130)</f>
        <v>30000</v>
      </c>
      <c r="H131" s="37"/>
    </row>
    <row r="132" spans="1:8">
      <c r="A132" s="37">
        <v>8</v>
      </c>
      <c r="B132" s="37" t="s">
        <v>310</v>
      </c>
      <c r="C132" s="41" t="s">
        <v>311</v>
      </c>
      <c r="D132" s="40">
        <v>840</v>
      </c>
      <c r="E132" s="40" t="s">
        <v>101</v>
      </c>
      <c r="F132" s="37">
        <v>420</v>
      </c>
      <c r="G132" s="39">
        <v>42000</v>
      </c>
      <c r="H132" s="39"/>
    </row>
    <row r="133" spans="1:8">
      <c r="A133" s="37"/>
      <c r="B133" s="37"/>
      <c r="C133" s="41"/>
      <c r="D133" s="40"/>
      <c r="E133" s="40" t="s">
        <v>98</v>
      </c>
      <c r="F133" s="37">
        <v>420</v>
      </c>
      <c r="G133" s="39"/>
      <c r="H133" s="39"/>
    </row>
    <row r="134" spans="1:8">
      <c r="A134" s="37"/>
      <c r="B134" s="37"/>
      <c r="C134" s="40" t="s">
        <v>312</v>
      </c>
      <c r="D134" s="40">
        <v>300</v>
      </c>
      <c r="E134" s="40" t="s">
        <v>312</v>
      </c>
      <c r="F134" s="37">
        <v>300</v>
      </c>
      <c r="G134" s="37">
        <v>15000</v>
      </c>
      <c r="H134" s="37"/>
    </row>
    <row r="135" spans="1:8">
      <c r="A135" s="37"/>
      <c r="B135" s="37"/>
      <c r="C135" s="40" t="s">
        <v>313</v>
      </c>
      <c r="D135" s="40">
        <v>300</v>
      </c>
      <c r="E135" s="40" t="s">
        <v>313</v>
      </c>
      <c r="F135" s="37">
        <v>300</v>
      </c>
      <c r="G135" s="37">
        <v>15000</v>
      </c>
      <c r="H135" s="37"/>
    </row>
    <row r="136" spans="1:8">
      <c r="A136" s="37" t="s">
        <v>31</v>
      </c>
      <c r="B136" s="37"/>
      <c r="C136" s="40"/>
      <c r="D136" s="40">
        <f>SUM(D132:D135)</f>
        <v>1440</v>
      </c>
      <c r="E136" s="40"/>
      <c r="F136" s="37">
        <f>SUM(F132:F135)</f>
        <v>1440</v>
      </c>
      <c r="G136" s="37">
        <f>SUM(G132:G135)</f>
        <v>72000</v>
      </c>
      <c r="H136" s="37"/>
    </row>
    <row r="137" spans="1:8">
      <c r="A137" s="37">
        <v>9</v>
      </c>
      <c r="B137" s="37" t="s">
        <v>106</v>
      </c>
      <c r="C137" s="40" t="s">
        <v>314</v>
      </c>
      <c r="D137" s="40">
        <v>300</v>
      </c>
      <c r="E137" s="40" t="s">
        <v>314</v>
      </c>
      <c r="F137" s="37">
        <v>300</v>
      </c>
      <c r="G137" s="40">
        <v>15000</v>
      </c>
      <c r="H137" s="40"/>
    </row>
    <row r="138" spans="1:8">
      <c r="A138" s="37"/>
      <c r="B138" s="37"/>
      <c r="C138" s="40" t="s">
        <v>315</v>
      </c>
      <c r="D138" s="40">
        <v>300</v>
      </c>
      <c r="E138" s="40" t="s">
        <v>315</v>
      </c>
      <c r="F138" s="37">
        <v>300</v>
      </c>
      <c r="G138" s="40">
        <v>15000</v>
      </c>
      <c r="H138" s="40"/>
    </row>
    <row r="139" spans="1:8">
      <c r="A139" s="37"/>
      <c r="B139" s="37"/>
      <c r="C139" s="40" t="s">
        <v>316</v>
      </c>
      <c r="D139" s="40">
        <v>300</v>
      </c>
      <c r="E139" s="40" t="s">
        <v>316</v>
      </c>
      <c r="F139" s="37">
        <v>300</v>
      </c>
      <c r="G139" s="40">
        <v>15000</v>
      </c>
      <c r="H139" s="40"/>
    </row>
    <row r="140" spans="1:8">
      <c r="A140" s="37"/>
      <c r="B140" s="37"/>
      <c r="C140" s="40" t="s">
        <v>317</v>
      </c>
      <c r="D140" s="40">
        <v>300</v>
      </c>
      <c r="E140" s="40" t="s">
        <v>317</v>
      </c>
      <c r="F140" s="37">
        <v>300</v>
      </c>
      <c r="G140" s="40">
        <v>15000</v>
      </c>
      <c r="H140" s="40"/>
    </row>
    <row r="141" spans="1:8">
      <c r="A141" s="37"/>
      <c r="B141" s="37"/>
      <c r="C141" s="40" t="s">
        <v>318</v>
      </c>
      <c r="D141" s="40">
        <v>300</v>
      </c>
      <c r="E141" s="40" t="s">
        <v>318</v>
      </c>
      <c r="F141" s="37">
        <v>300</v>
      </c>
      <c r="G141" s="40">
        <v>15000</v>
      </c>
      <c r="H141" s="40"/>
    </row>
    <row r="142" spans="1:8">
      <c r="A142" s="37" t="s">
        <v>31</v>
      </c>
      <c r="B142" s="37"/>
      <c r="C142" s="40"/>
      <c r="D142" s="40">
        <f>SUM(D137:D141)</f>
        <v>1500</v>
      </c>
      <c r="E142" s="40"/>
      <c r="F142" s="37">
        <f>SUM(F137:F141)</f>
        <v>1500</v>
      </c>
      <c r="G142" s="40">
        <f>SUM(G137:G141)</f>
        <v>75000</v>
      </c>
      <c r="H142" s="40"/>
    </row>
    <row r="143" spans="1:8">
      <c r="A143" s="37">
        <v>10</v>
      </c>
      <c r="B143" s="37" t="s">
        <v>119</v>
      </c>
      <c r="C143" s="40" t="s">
        <v>319</v>
      </c>
      <c r="D143" s="40">
        <v>300</v>
      </c>
      <c r="E143" s="40" t="s">
        <v>319</v>
      </c>
      <c r="F143" s="37">
        <v>300</v>
      </c>
      <c r="G143" s="40">
        <v>15000</v>
      </c>
      <c r="H143" s="40"/>
    </row>
    <row r="144" spans="1:8">
      <c r="A144" s="37" t="s">
        <v>31</v>
      </c>
      <c r="B144" s="37"/>
      <c r="C144" s="40"/>
      <c r="D144" s="40">
        <f>SUM(D143:D143)</f>
        <v>300</v>
      </c>
      <c r="E144" s="40"/>
      <c r="F144" s="37">
        <f>SUM(F143:F143)</f>
        <v>300</v>
      </c>
      <c r="G144" s="40">
        <f>SUM(G143:G143)</f>
        <v>15000</v>
      </c>
      <c r="H144" s="40"/>
    </row>
    <row r="145" spans="1:8">
      <c r="A145" s="37">
        <v>11</v>
      </c>
      <c r="B145" s="37" t="s">
        <v>121</v>
      </c>
      <c r="C145" s="40" t="s">
        <v>320</v>
      </c>
      <c r="D145" s="40">
        <v>300</v>
      </c>
      <c r="E145" s="40" t="s">
        <v>320</v>
      </c>
      <c r="F145" s="37">
        <v>300</v>
      </c>
      <c r="G145" s="40">
        <v>15000</v>
      </c>
      <c r="H145" s="40"/>
    </row>
    <row r="146" spans="1:8">
      <c r="A146" s="37" t="s">
        <v>31</v>
      </c>
      <c r="B146" s="37"/>
      <c r="C146" s="40"/>
      <c r="D146" s="40">
        <f>SUM(D145:D145)</f>
        <v>300</v>
      </c>
      <c r="E146" s="40"/>
      <c r="F146" s="37">
        <f>SUM(F145:F145)</f>
        <v>300</v>
      </c>
      <c r="G146" s="40">
        <f>SUM(G145:G145)</f>
        <v>15000</v>
      </c>
      <c r="H146" s="40"/>
    </row>
    <row r="147" spans="1:8">
      <c r="A147" s="37">
        <v>12</v>
      </c>
      <c r="B147" s="37" t="s">
        <v>130</v>
      </c>
      <c r="C147" s="40" t="s">
        <v>321</v>
      </c>
      <c r="D147" s="40">
        <v>300</v>
      </c>
      <c r="E147" s="40" t="s">
        <v>321</v>
      </c>
      <c r="F147" s="37">
        <v>300</v>
      </c>
      <c r="G147" s="40">
        <v>15000</v>
      </c>
      <c r="H147" s="40"/>
    </row>
    <row r="148" spans="1:8">
      <c r="A148" s="37"/>
      <c r="B148" s="37"/>
      <c r="C148" s="40" t="s">
        <v>322</v>
      </c>
      <c r="D148" s="40">
        <v>300</v>
      </c>
      <c r="E148" s="40" t="s">
        <v>322</v>
      </c>
      <c r="F148" s="37">
        <v>300</v>
      </c>
      <c r="G148" s="40">
        <v>15000</v>
      </c>
      <c r="H148" s="40"/>
    </row>
    <row r="149" spans="1:8">
      <c r="A149" s="37"/>
      <c r="B149" s="37"/>
      <c r="C149" s="40" t="s">
        <v>323</v>
      </c>
      <c r="D149" s="40">
        <v>300</v>
      </c>
      <c r="E149" s="40" t="s">
        <v>323</v>
      </c>
      <c r="F149" s="37">
        <v>300</v>
      </c>
      <c r="G149" s="40">
        <v>15000</v>
      </c>
      <c r="H149" s="40"/>
    </row>
    <row r="150" spans="1:8">
      <c r="A150" s="37" t="s">
        <v>31</v>
      </c>
      <c r="B150" s="37"/>
      <c r="C150" s="40"/>
      <c r="D150" s="40">
        <f>SUM(D147:D149)</f>
        <v>900</v>
      </c>
      <c r="E150" s="40"/>
      <c r="F150" s="37">
        <f>SUM(F147:F149)</f>
        <v>900</v>
      </c>
      <c r="G150" s="40">
        <f>SUM(G147:G149)</f>
        <v>45000</v>
      </c>
      <c r="H150" s="40"/>
    </row>
    <row r="151" spans="1:8">
      <c r="A151" s="37">
        <v>13</v>
      </c>
      <c r="B151" s="37" t="s">
        <v>145</v>
      </c>
      <c r="C151" s="40" t="s">
        <v>324</v>
      </c>
      <c r="D151" s="40">
        <v>300</v>
      </c>
      <c r="E151" s="40" t="s">
        <v>324</v>
      </c>
      <c r="F151" s="37">
        <v>300</v>
      </c>
      <c r="G151" s="40">
        <v>15000</v>
      </c>
      <c r="H151" s="40"/>
    </row>
    <row r="152" spans="1:8">
      <c r="A152" s="37" t="s">
        <v>31</v>
      </c>
      <c r="B152" s="37"/>
      <c r="C152" s="40"/>
      <c r="D152" s="40">
        <f>SUM(D151:D151)</f>
        <v>300</v>
      </c>
      <c r="E152" s="40"/>
      <c r="F152" s="37">
        <f>SUM(F151:F151)</f>
        <v>300</v>
      </c>
      <c r="G152" s="40">
        <f>SUM(G151:G151)</f>
        <v>15000</v>
      </c>
      <c r="H152" s="40"/>
    </row>
    <row r="153" spans="1:8">
      <c r="A153" s="37">
        <v>14</v>
      </c>
      <c r="B153" s="37" t="s">
        <v>149</v>
      </c>
      <c r="C153" s="38" t="s">
        <v>325</v>
      </c>
      <c r="D153" s="37">
        <v>161</v>
      </c>
      <c r="E153" s="37" t="s">
        <v>154</v>
      </c>
      <c r="F153" s="37">
        <v>161</v>
      </c>
      <c r="G153" s="37">
        <f>F153*50</f>
        <v>8050</v>
      </c>
      <c r="H153" s="37"/>
    </row>
    <row r="154" spans="1:8">
      <c r="A154" s="37" t="s">
        <v>31</v>
      </c>
      <c r="B154" s="37"/>
      <c r="C154" s="38"/>
      <c r="D154" s="37">
        <f>SUM(D153:D153)</f>
        <v>161</v>
      </c>
      <c r="E154" s="37"/>
      <c r="F154" s="37">
        <f>SUM(F153:F153)</f>
        <v>161</v>
      </c>
      <c r="G154" s="37">
        <f>SUM(G153:G153)</f>
        <v>8050</v>
      </c>
      <c r="H154" s="37"/>
    </row>
    <row r="155" ht="17" customHeight="1" spans="1:8">
      <c r="A155" s="37">
        <v>15</v>
      </c>
      <c r="B155" s="37" t="s">
        <v>156</v>
      </c>
      <c r="C155" s="38" t="s">
        <v>326</v>
      </c>
      <c r="D155" s="37">
        <v>840</v>
      </c>
      <c r="E155" s="37" t="s">
        <v>164</v>
      </c>
      <c r="F155" s="37">
        <v>420</v>
      </c>
      <c r="G155" s="37">
        <v>42000</v>
      </c>
      <c r="H155" s="38"/>
    </row>
    <row r="156" spans="1:8">
      <c r="A156" s="37"/>
      <c r="B156" s="37"/>
      <c r="C156" s="38"/>
      <c r="D156" s="37"/>
      <c r="E156" s="37" t="s">
        <v>165</v>
      </c>
      <c r="F156" s="37">
        <v>420</v>
      </c>
      <c r="G156" s="37"/>
      <c r="H156" s="38"/>
    </row>
    <row r="157" spans="1:8">
      <c r="A157" s="37"/>
      <c r="B157" s="37"/>
      <c r="C157" s="38" t="s">
        <v>327</v>
      </c>
      <c r="D157" s="37">
        <v>840</v>
      </c>
      <c r="E157" s="37" t="s">
        <v>162</v>
      </c>
      <c r="F157" s="37">
        <v>420</v>
      </c>
      <c r="G157" s="37">
        <v>42000</v>
      </c>
      <c r="H157" s="38"/>
    </row>
    <row r="158" spans="1:8">
      <c r="A158" s="37"/>
      <c r="B158" s="37"/>
      <c r="C158" s="38"/>
      <c r="D158" s="37"/>
      <c r="E158" s="37" t="s">
        <v>160</v>
      </c>
      <c r="F158" s="37">
        <v>420</v>
      </c>
      <c r="G158" s="37"/>
      <c r="H158" s="38"/>
    </row>
    <row r="159" spans="1:8">
      <c r="A159" s="37"/>
      <c r="B159" s="37"/>
      <c r="C159" s="38" t="s">
        <v>328</v>
      </c>
      <c r="D159" s="37">
        <v>420</v>
      </c>
      <c r="E159" s="37" t="s">
        <v>166</v>
      </c>
      <c r="F159" s="37">
        <v>420</v>
      </c>
      <c r="G159" s="37">
        <f>F159*50</f>
        <v>21000</v>
      </c>
      <c r="H159" s="37"/>
    </row>
    <row r="160" spans="1:8">
      <c r="A160" s="37"/>
      <c r="B160" s="37"/>
      <c r="C160" s="38" t="s">
        <v>329</v>
      </c>
      <c r="D160" s="37">
        <v>420</v>
      </c>
      <c r="E160" s="37" t="s">
        <v>163</v>
      </c>
      <c r="F160" s="37">
        <v>420</v>
      </c>
      <c r="G160" s="37">
        <f>F160*50</f>
        <v>21000</v>
      </c>
      <c r="H160" s="37"/>
    </row>
    <row r="161" spans="1:8">
      <c r="A161" s="37"/>
      <c r="B161" s="37"/>
      <c r="C161" s="40" t="s">
        <v>330</v>
      </c>
      <c r="D161" s="40">
        <v>300</v>
      </c>
      <c r="E161" s="40" t="s">
        <v>330</v>
      </c>
      <c r="F161" s="37">
        <v>300</v>
      </c>
      <c r="G161" s="40">
        <v>15000</v>
      </c>
      <c r="H161" s="40"/>
    </row>
    <row r="162" spans="1:8">
      <c r="A162" s="37"/>
      <c r="B162" s="37"/>
      <c r="C162" s="40" t="s">
        <v>331</v>
      </c>
      <c r="D162" s="40">
        <v>300</v>
      </c>
      <c r="E162" s="40" t="s">
        <v>331</v>
      </c>
      <c r="F162" s="37">
        <v>300</v>
      </c>
      <c r="G162" s="40">
        <v>15000</v>
      </c>
      <c r="H162" s="40"/>
    </row>
    <row r="163" spans="1:8">
      <c r="A163" s="37"/>
      <c r="B163" s="37"/>
      <c r="C163" s="40" t="s">
        <v>332</v>
      </c>
      <c r="D163" s="40">
        <v>300</v>
      </c>
      <c r="E163" s="40" t="s">
        <v>332</v>
      </c>
      <c r="F163" s="37">
        <v>300</v>
      </c>
      <c r="G163" s="40">
        <v>15000</v>
      </c>
      <c r="H163" s="40"/>
    </row>
    <row r="164" spans="1:8">
      <c r="A164" s="37"/>
      <c r="B164" s="37"/>
      <c r="C164" s="40" t="s">
        <v>333</v>
      </c>
      <c r="D164" s="40">
        <v>300</v>
      </c>
      <c r="E164" s="40" t="s">
        <v>333</v>
      </c>
      <c r="F164" s="37">
        <v>300</v>
      </c>
      <c r="G164" s="40">
        <v>15000</v>
      </c>
      <c r="H164" s="40"/>
    </row>
    <row r="165" spans="1:8">
      <c r="A165" s="37" t="s">
        <v>31</v>
      </c>
      <c r="B165" s="37"/>
      <c r="C165" s="40"/>
      <c r="D165" s="40">
        <f>SUM(D155:D164)</f>
        <v>3720</v>
      </c>
      <c r="E165" s="40"/>
      <c r="F165" s="37">
        <f>SUM(F155:F164)</f>
        <v>3720</v>
      </c>
      <c r="G165" s="40">
        <f>SUM(G155:G164)</f>
        <v>186000</v>
      </c>
      <c r="H165" s="40"/>
    </row>
    <row r="166" spans="1:8">
      <c r="A166" s="37">
        <v>16</v>
      </c>
      <c r="B166" s="37" t="s">
        <v>168</v>
      </c>
      <c r="C166" s="38" t="s">
        <v>334</v>
      </c>
      <c r="D166" s="37">
        <v>2968</v>
      </c>
      <c r="E166" s="37" t="s">
        <v>173</v>
      </c>
      <c r="F166" s="37">
        <v>420</v>
      </c>
      <c r="G166" s="37">
        <v>148400</v>
      </c>
      <c r="H166" s="38"/>
    </row>
    <row r="167" spans="1:8">
      <c r="A167" s="37"/>
      <c r="B167" s="37"/>
      <c r="C167" s="38"/>
      <c r="D167" s="37"/>
      <c r="E167" s="37" t="s">
        <v>171</v>
      </c>
      <c r="F167" s="37">
        <v>420</v>
      </c>
      <c r="G167" s="37"/>
      <c r="H167" s="38"/>
    </row>
    <row r="168" spans="1:8">
      <c r="A168" s="37"/>
      <c r="B168" s="37"/>
      <c r="C168" s="38"/>
      <c r="D168" s="37"/>
      <c r="E168" s="37" t="s">
        <v>174</v>
      </c>
      <c r="F168" s="37">
        <v>427</v>
      </c>
      <c r="G168" s="37"/>
      <c r="H168" s="38"/>
    </row>
    <row r="169" spans="1:8">
      <c r="A169" s="37"/>
      <c r="B169" s="37"/>
      <c r="C169" s="38"/>
      <c r="D169" s="37"/>
      <c r="E169" s="37" t="s">
        <v>169</v>
      </c>
      <c r="F169" s="37">
        <v>420</v>
      </c>
      <c r="G169" s="37"/>
      <c r="H169" s="38"/>
    </row>
    <row r="170" spans="1:8">
      <c r="A170" s="37"/>
      <c r="B170" s="37"/>
      <c r="C170" s="38"/>
      <c r="D170" s="37"/>
      <c r="E170" s="37" t="s">
        <v>172</v>
      </c>
      <c r="F170" s="37">
        <v>427</v>
      </c>
      <c r="G170" s="37"/>
      <c r="H170" s="38"/>
    </row>
    <row r="171" spans="1:8">
      <c r="A171" s="37"/>
      <c r="B171" s="37"/>
      <c r="C171" s="38"/>
      <c r="D171" s="37"/>
      <c r="E171" s="37" t="s">
        <v>176</v>
      </c>
      <c r="F171" s="37">
        <v>420</v>
      </c>
      <c r="G171" s="37"/>
      <c r="H171" s="38"/>
    </row>
    <row r="172" spans="1:8">
      <c r="A172" s="37"/>
      <c r="B172" s="37"/>
      <c r="C172" s="38"/>
      <c r="D172" s="37"/>
      <c r="E172" s="37" t="s">
        <v>170</v>
      </c>
      <c r="F172" s="37">
        <v>434</v>
      </c>
      <c r="G172" s="37"/>
      <c r="H172" s="38"/>
    </row>
    <row r="173" spans="1:8">
      <c r="A173" s="37"/>
      <c r="B173" s="37"/>
      <c r="C173" s="25" t="s">
        <v>177</v>
      </c>
      <c r="D173" s="37">
        <v>420</v>
      </c>
      <c r="E173" s="37" t="s">
        <v>335</v>
      </c>
      <c r="F173" s="37">
        <v>420</v>
      </c>
      <c r="G173" s="37">
        <f>F173*50</f>
        <v>21000</v>
      </c>
      <c r="H173" s="37"/>
    </row>
    <row r="174" spans="1:8">
      <c r="A174" s="37" t="s">
        <v>31</v>
      </c>
      <c r="B174" s="37"/>
      <c r="C174" s="38"/>
      <c r="D174" s="37">
        <f>SUM(D166:D173)</f>
        <v>3388</v>
      </c>
      <c r="E174" s="37"/>
      <c r="F174" s="37">
        <f>SUM(F166:F173)</f>
        <v>3388</v>
      </c>
      <c r="G174" s="37">
        <f>SUM(G166:G173)</f>
        <v>169400</v>
      </c>
      <c r="H174" s="37"/>
    </row>
    <row r="175" spans="1:8">
      <c r="A175" s="37" t="s">
        <v>336</v>
      </c>
      <c r="B175" s="37"/>
      <c r="C175" s="37"/>
      <c r="D175" s="37">
        <v>56143</v>
      </c>
      <c r="E175" s="37"/>
      <c r="F175" s="37">
        <v>56143</v>
      </c>
      <c r="G175" s="45">
        <v>2807150</v>
      </c>
      <c r="H175" s="37"/>
    </row>
    <row r="176" spans="1:7">
      <c r="A176" s="33"/>
      <c r="B176" s="33"/>
      <c r="C176" s="33"/>
      <c r="D176" s="33"/>
      <c r="E176" s="33"/>
      <c r="F176" s="33"/>
      <c r="G176" s="33"/>
    </row>
    <row r="177" spans="1:7">
      <c r="A177" s="33" t="s">
        <v>337</v>
      </c>
      <c r="B177" s="33"/>
      <c r="C177" s="33"/>
      <c r="D177" s="33"/>
      <c r="E177" s="33"/>
      <c r="F177" s="33"/>
      <c r="G177" s="33"/>
    </row>
  </sheetData>
  <mergeCells count="102">
    <mergeCell ref="A2:H2"/>
    <mergeCell ref="A10:B10"/>
    <mergeCell ref="A25:B25"/>
    <mergeCell ref="A33:B33"/>
    <mergeCell ref="A100:B100"/>
    <mergeCell ref="A102:B102"/>
    <mergeCell ref="A128:B128"/>
    <mergeCell ref="A131:B131"/>
    <mergeCell ref="A136:B136"/>
    <mergeCell ref="A142:B142"/>
    <mergeCell ref="A144:B144"/>
    <mergeCell ref="A146:B146"/>
    <mergeCell ref="A150:B150"/>
    <mergeCell ref="A152:B152"/>
    <mergeCell ref="A154:B154"/>
    <mergeCell ref="A165:B165"/>
    <mergeCell ref="A174:B174"/>
    <mergeCell ref="A175:B175"/>
    <mergeCell ref="A5:A9"/>
    <mergeCell ref="A11:A24"/>
    <mergeCell ref="A26:A32"/>
    <mergeCell ref="A34:A50"/>
    <mergeCell ref="A51:A99"/>
    <mergeCell ref="A103:A127"/>
    <mergeCell ref="A129:A130"/>
    <mergeCell ref="A132:A135"/>
    <mergeCell ref="A137:A141"/>
    <mergeCell ref="A147:A149"/>
    <mergeCell ref="A155:A164"/>
    <mergeCell ref="A166:A173"/>
    <mergeCell ref="B5:B9"/>
    <mergeCell ref="B11:B24"/>
    <mergeCell ref="B26:B32"/>
    <mergeCell ref="B34:B50"/>
    <mergeCell ref="B51:B99"/>
    <mergeCell ref="B103:B127"/>
    <mergeCell ref="B129:B130"/>
    <mergeCell ref="B132:B135"/>
    <mergeCell ref="B137:B141"/>
    <mergeCell ref="B147:B149"/>
    <mergeCell ref="B155:B164"/>
    <mergeCell ref="B166:B173"/>
    <mergeCell ref="C5:C7"/>
    <mergeCell ref="C12:C16"/>
    <mergeCell ref="C17:C21"/>
    <mergeCell ref="C34:C50"/>
    <mergeCell ref="C51:C53"/>
    <mergeCell ref="C54:C60"/>
    <mergeCell ref="C61:C65"/>
    <mergeCell ref="C66:C75"/>
    <mergeCell ref="C77:C92"/>
    <mergeCell ref="C95:C98"/>
    <mergeCell ref="C103:C109"/>
    <mergeCell ref="C110:C123"/>
    <mergeCell ref="C132:C133"/>
    <mergeCell ref="C155:C156"/>
    <mergeCell ref="C157:C158"/>
    <mergeCell ref="C166:C172"/>
    <mergeCell ref="D5:D7"/>
    <mergeCell ref="D12:D16"/>
    <mergeCell ref="D17:D21"/>
    <mergeCell ref="D34:D50"/>
    <mergeCell ref="D51:D53"/>
    <mergeCell ref="D54:D60"/>
    <mergeCell ref="D61:D65"/>
    <mergeCell ref="D66:D75"/>
    <mergeCell ref="D77:D92"/>
    <mergeCell ref="D95:D98"/>
    <mergeCell ref="D103:D109"/>
    <mergeCell ref="D110:D123"/>
    <mergeCell ref="D132:D133"/>
    <mergeCell ref="D155:D156"/>
    <mergeCell ref="D157:D158"/>
    <mergeCell ref="D166:D172"/>
    <mergeCell ref="G5:G7"/>
    <mergeCell ref="G12:G16"/>
    <mergeCell ref="G17:G21"/>
    <mergeCell ref="G34:G53"/>
    <mergeCell ref="G54:G65"/>
    <mergeCell ref="G66:G75"/>
    <mergeCell ref="G77:G92"/>
    <mergeCell ref="G95:G98"/>
    <mergeCell ref="G103:G109"/>
    <mergeCell ref="G110:G123"/>
    <mergeCell ref="G132:G133"/>
    <mergeCell ref="G155:G156"/>
    <mergeCell ref="G157:G158"/>
    <mergeCell ref="G166:G172"/>
    <mergeCell ref="H5:H7"/>
    <mergeCell ref="H12:H16"/>
    <mergeCell ref="H17:H21"/>
    <mergeCell ref="H34:H53"/>
    <mergeCell ref="H54:H65"/>
    <mergeCell ref="H66:H75"/>
    <mergeCell ref="H77:H92"/>
    <mergeCell ref="H95:H98"/>
    <mergeCell ref="H103:H109"/>
    <mergeCell ref="H110:H123"/>
    <mergeCell ref="H132:H133"/>
    <mergeCell ref="H155:H156"/>
    <mergeCell ref="H157:H158"/>
    <mergeCell ref="H166:H172"/>
  </mergeCells>
  <pageMargins left="0.472222222222222" right="0.472222222222222" top="1" bottom="0.802777777777778" header="0.5" footer="0.5"/>
  <pageSetup paperSize="9" orientation="portrait" horizontalDpi="600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81"/>
  <sheetViews>
    <sheetView workbookViewId="0">
      <pane xSplit="3" ySplit="4" topLeftCell="D146" activePane="bottomRight" state="frozen"/>
      <selection/>
      <selection pane="topRight"/>
      <selection pane="bottomLeft"/>
      <selection pane="bottomRight" activeCell="G180" sqref="G180"/>
    </sheetView>
  </sheetViews>
  <sheetFormatPr defaultColWidth="9" defaultRowHeight="13.5"/>
  <cols>
    <col min="1" max="1" width="6.875" style="2" customWidth="1"/>
    <col min="2" max="2" width="7.125" style="2" customWidth="1"/>
    <col min="3" max="3" width="9.25" style="2" customWidth="1"/>
    <col min="4" max="4" width="8.375" style="2" customWidth="1"/>
    <col min="5" max="5" width="14.375" style="3" customWidth="1"/>
    <col min="6" max="6" width="11.125" style="4" customWidth="1"/>
    <col min="7" max="7" width="10.75" style="5" customWidth="1"/>
    <col min="8" max="8" width="11" style="4" customWidth="1"/>
    <col min="9" max="9" width="12.6416666666667" style="3" customWidth="1"/>
    <col min="10" max="10" width="14.0166666666667" style="2" customWidth="1"/>
    <col min="11" max="11" width="13.75" style="2" customWidth="1"/>
    <col min="12" max="12" width="10" style="5" customWidth="1"/>
    <col min="13" max="13" width="8.65" style="2" customWidth="1"/>
    <col min="14" max="16384" width="9" style="2"/>
  </cols>
  <sheetData>
    <row r="1" spans="1:1">
      <c r="A1" s="6" t="s">
        <v>184</v>
      </c>
    </row>
    <row r="2" ht="25.5" spans="1:13">
      <c r="A2" s="7" t="s">
        <v>338</v>
      </c>
      <c r="B2" s="7"/>
      <c r="C2" s="7"/>
      <c r="D2" s="7"/>
      <c r="E2" s="8"/>
      <c r="F2" s="9"/>
      <c r="G2" s="10"/>
      <c r="H2" s="9"/>
      <c r="I2" s="8"/>
      <c r="J2" s="7"/>
      <c r="K2" s="7"/>
      <c r="L2" s="10"/>
      <c r="M2" s="7"/>
    </row>
    <row r="3" ht="17" customHeight="1" spans="1:12">
      <c r="A3" s="7"/>
      <c r="B3" s="7"/>
      <c r="C3" s="7"/>
      <c r="D3" s="7"/>
      <c r="E3" s="8"/>
      <c r="F3" s="9"/>
      <c r="G3" s="10"/>
      <c r="H3" s="9"/>
      <c r="I3" s="8"/>
      <c r="J3" s="27"/>
      <c r="K3" s="7"/>
      <c r="L3" s="28" t="s">
        <v>339</v>
      </c>
    </row>
    <row r="4" ht="27" customHeight="1" spans="1:13">
      <c r="A4" s="11" t="s">
        <v>4</v>
      </c>
      <c r="B4" s="11" t="s">
        <v>5</v>
      </c>
      <c r="C4" s="11" t="s">
        <v>6</v>
      </c>
      <c r="D4" s="12" t="s">
        <v>340</v>
      </c>
      <c r="E4" s="13" t="s">
        <v>8</v>
      </c>
      <c r="F4" s="14" t="s">
        <v>341</v>
      </c>
      <c r="G4" s="15" t="s">
        <v>342</v>
      </c>
      <c r="H4" s="14" t="s">
        <v>343</v>
      </c>
      <c r="I4" s="13" t="s">
        <v>344</v>
      </c>
      <c r="J4" s="13" t="s">
        <v>345</v>
      </c>
      <c r="K4" s="12" t="s">
        <v>346</v>
      </c>
      <c r="L4" s="15" t="s">
        <v>347</v>
      </c>
      <c r="M4" s="12" t="s">
        <v>15</v>
      </c>
    </row>
    <row r="5" customHeight="1" spans="1:13">
      <c r="A5" s="16">
        <v>1</v>
      </c>
      <c r="B5" s="16" t="s">
        <v>16</v>
      </c>
      <c r="C5" s="16" t="s">
        <v>17</v>
      </c>
      <c r="D5" s="16">
        <v>420</v>
      </c>
      <c r="E5" s="17">
        <v>580923.604386793</v>
      </c>
      <c r="F5" s="18">
        <v>98960</v>
      </c>
      <c r="G5" s="18">
        <v>21000</v>
      </c>
      <c r="H5" s="18">
        <v>22615.308315424</v>
      </c>
      <c r="I5" s="17">
        <v>8400.54859911298</v>
      </c>
      <c r="J5" s="17">
        <v>72462.3359879704</v>
      </c>
      <c r="K5" s="17">
        <f>E5-F5-G5-H5-I5-J5</f>
        <v>357485.411484286</v>
      </c>
      <c r="L5" s="18">
        <v>60000</v>
      </c>
      <c r="M5" s="16" t="s">
        <v>18</v>
      </c>
    </row>
    <row r="6" customHeight="1" spans="1:13">
      <c r="A6" s="16">
        <v>2</v>
      </c>
      <c r="B6" s="16"/>
      <c r="C6" s="16" t="s">
        <v>16</v>
      </c>
      <c r="D6" s="16">
        <v>300</v>
      </c>
      <c r="E6" s="17">
        <v>375029.82</v>
      </c>
      <c r="F6" s="18">
        <v>114220</v>
      </c>
      <c r="G6" s="18">
        <v>15000</v>
      </c>
      <c r="H6" s="18">
        <v>11086.9565217391</v>
      </c>
      <c r="I6" s="17">
        <v>6000.39185650927</v>
      </c>
      <c r="J6" s="17">
        <f>7393636.75/56143*D6</f>
        <v>39507.8821046257</v>
      </c>
      <c r="K6" s="17">
        <f t="shared" ref="K6:K17" si="0">E6-F6-G6-H6-I6-J6</f>
        <v>189214.589517126</v>
      </c>
      <c r="L6" s="18">
        <v>40000</v>
      </c>
      <c r="M6" s="16" t="s">
        <v>348</v>
      </c>
    </row>
    <row r="7" customHeight="1" spans="1:13">
      <c r="A7" s="16">
        <v>3</v>
      </c>
      <c r="B7" s="16"/>
      <c r="C7" s="16" t="s">
        <v>20</v>
      </c>
      <c r="D7" s="16">
        <v>300</v>
      </c>
      <c r="E7" s="17">
        <v>375039.94</v>
      </c>
      <c r="F7" s="18">
        <v>114090</v>
      </c>
      <c r="G7" s="18">
        <v>15000</v>
      </c>
      <c r="H7" s="18">
        <v>11086.9565217391</v>
      </c>
      <c r="I7" s="17">
        <v>6000.39185650927</v>
      </c>
      <c r="J7" s="17">
        <f>7393636.75/56143*D7</f>
        <v>39507.8821046257</v>
      </c>
      <c r="K7" s="17">
        <f t="shared" si="0"/>
        <v>189354.709517126</v>
      </c>
      <c r="L7" s="18">
        <v>40000</v>
      </c>
      <c r="M7" s="16" t="s">
        <v>348</v>
      </c>
    </row>
    <row r="8" customHeight="1" spans="1:13">
      <c r="A8" s="16">
        <v>4</v>
      </c>
      <c r="B8" s="16"/>
      <c r="C8" s="16" t="s">
        <v>21</v>
      </c>
      <c r="D8" s="16">
        <v>483</v>
      </c>
      <c r="E8" s="17">
        <v>660667.5066</v>
      </c>
      <c r="F8" s="18">
        <v>49700</v>
      </c>
      <c r="G8" s="18">
        <v>24150</v>
      </c>
      <c r="H8" s="18">
        <v>26007.6045627376</v>
      </c>
      <c r="I8" s="17">
        <v>9660.63088897993</v>
      </c>
      <c r="J8" s="17">
        <v>83331.686386166</v>
      </c>
      <c r="K8" s="17">
        <f t="shared" si="0"/>
        <v>467817.584762116</v>
      </c>
      <c r="L8" s="18">
        <v>60000</v>
      </c>
      <c r="M8" s="16" t="s">
        <v>18</v>
      </c>
    </row>
    <row r="9" customHeight="1" spans="1:13">
      <c r="A9" s="16">
        <v>5</v>
      </c>
      <c r="B9" s="16"/>
      <c r="C9" s="16" t="s">
        <v>22</v>
      </c>
      <c r="D9" s="16">
        <v>420</v>
      </c>
      <c r="E9" s="17">
        <v>574493.484</v>
      </c>
      <c r="F9" s="18">
        <v>21330</v>
      </c>
      <c r="G9" s="18">
        <v>21000</v>
      </c>
      <c r="H9" s="18">
        <v>22615.308315424</v>
      </c>
      <c r="I9" s="17">
        <v>8400.54859911298</v>
      </c>
      <c r="J9" s="17">
        <v>72462.3359879704</v>
      </c>
      <c r="K9" s="17">
        <f t="shared" si="0"/>
        <v>428685.291097493</v>
      </c>
      <c r="L9" s="18">
        <v>60000</v>
      </c>
      <c r="M9" s="16" t="s">
        <v>18</v>
      </c>
    </row>
    <row r="10" customHeight="1" spans="1:13">
      <c r="A10" s="16">
        <v>6</v>
      </c>
      <c r="B10" s="16"/>
      <c r="C10" s="16" t="s">
        <v>23</v>
      </c>
      <c r="D10" s="16">
        <v>420</v>
      </c>
      <c r="E10" s="17">
        <v>574493.484</v>
      </c>
      <c r="F10" s="18">
        <v>52620</v>
      </c>
      <c r="G10" s="18">
        <v>21000</v>
      </c>
      <c r="H10" s="18">
        <v>22615.308315424</v>
      </c>
      <c r="I10" s="17">
        <v>8400.54859911298</v>
      </c>
      <c r="J10" s="17">
        <v>72462.3359879704</v>
      </c>
      <c r="K10" s="17">
        <f t="shared" si="0"/>
        <v>397395.291097493</v>
      </c>
      <c r="L10" s="18">
        <v>60000</v>
      </c>
      <c r="M10" s="16" t="s">
        <v>18</v>
      </c>
    </row>
    <row r="11" customHeight="1" spans="1:13">
      <c r="A11" s="16">
        <v>7</v>
      </c>
      <c r="B11" s="16"/>
      <c r="C11" s="16" t="s">
        <v>24</v>
      </c>
      <c r="D11" s="16">
        <v>420</v>
      </c>
      <c r="E11" s="17">
        <v>600595.784834356</v>
      </c>
      <c r="F11" s="18">
        <v>174690</v>
      </c>
      <c r="G11" s="18">
        <v>21000</v>
      </c>
      <c r="H11" s="18">
        <v>22615.308315424</v>
      </c>
      <c r="I11" s="17">
        <v>8400.54859911298</v>
      </c>
      <c r="J11" s="17">
        <v>72462.3359879704</v>
      </c>
      <c r="K11" s="17">
        <f t="shared" si="0"/>
        <v>301427.591931849</v>
      </c>
      <c r="L11" s="18">
        <v>60000</v>
      </c>
      <c r="M11" s="16" t="s">
        <v>18</v>
      </c>
    </row>
    <row r="12" customHeight="1" spans="1:13">
      <c r="A12" s="16">
        <v>8</v>
      </c>
      <c r="B12" s="16"/>
      <c r="C12" s="16" t="s">
        <v>25</v>
      </c>
      <c r="D12" s="16">
        <v>420</v>
      </c>
      <c r="E12" s="17">
        <v>580923.604386793</v>
      </c>
      <c r="F12" s="18">
        <v>75080</v>
      </c>
      <c r="G12" s="18">
        <v>21000</v>
      </c>
      <c r="H12" s="18">
        <v>22615.308315424</v>
      </c>
      <c r="I12" s="17">
        <v>8400.54859911298</v>
      </c>
      <c r="J12" s="17">
        <v>72462.3359879704</v>
      </c>
      <c r="K12" s="17">
        <f t="shared" si="0"/>
        <v>381365.411484286</v>
      </c>
      <c r="L12" s="18">
        <v>60000</v>
      </c>
      <c r="M12" s="16" t="s">
        <v>18</v>
      </c>
    </row>
    <row r="13" customHeight="1" spans="1:13">
      <c r="A13" s="16">
        <v>9</v>
      </c>
      <c r="B13" s="16"/>
      <c r="C13" s="16" t="s">
        <v>26</v>
      </c>
      <c r="D13" s="16">
        <v>392</v>
      </c>
      <c r="E13" s="17">
        <v>560556.065845399</v>
      </c>
      <c r="F13" s="18">
        <v>97610</v>
      </c>
      <c r="G13" s="18">
        <v>19600</v>
      </c>
      <c r="H13" s="18">
        <v>21107.6210943958</v>
      </c>
      <c r="I13" s="17">
        <v>7840.51202583878</v>
      </c>
      <c r="J13" s="17">
        <v>67631.5135887724</v>
      </c>
      <c r="K13" s="17">
        <f t="shared" si="0"/>
        <v>346766.419136392</v>
      </c>
      <c r="L13" s="18">
        <v>60000</v>
      </c>
      <c r="M13" s="16" t="s">
        <v>18</v>
      </c>
    </row>
    <row r="14" customHeight="1" spans="1:13">
      <c r="A14" s="16">
        <v>10</v>
      </c>
      <c r="B14" s="16"/>
      <c r="C14" s="16" t="s">
        <v>27</v>
      </c>
      <c r="D14" s="16">
        <v>329</v>
      </c>
      <c r="E14" s="17">
        <v>470466.698120245</v>
      </c>
      <c r="F14" s="18">
        <v>25950</v>
      </c>
      <c r="G14" s="18">
        <v>16450</v>
      </c>
      <c r="H14" s="18">
        <v>17715.3248470822</v>
      </c>
      <c r="I14" s="17">
        <v>6580.42973597183</v>
      </c>
      <c r="J14" s="17">
        <v>56762.1631905768</v>
      </c>
      <c r="K14" s="17">
        <f t="shared" si="0"/>
        <v>347008.780346614</v>
      </c>
      <c r="L14" s="18">
        <v>60000</v>
      </c>
      <c r="M14" s="16" t="s">
        <v>18</v>
      </c>
    </row>
    <row r="15" customHeight="1" spans="1:13">
      <c r="A15" s="16">
        <v>11</v>
      </c>
      <c r="B15" s="16"/>
      <c r="C15" s="16" t="s">
        <v>28</v>
      </c>
      <c r="D15" s="16">
        <v>420</v>
      </c>
      <c r="E15" s="17">
        <v>578651.661070422</v>
      </c>
      <c r="F15" s="18">
        <v>14440</v>
      </c>
      <c r="G15" s="18">
        <v>21000</v>
      </c>
      <c r="H15" s="18">
        <v>22615.308315424</v>
      </c>
      <c r="I15" s="17">
        <v>8400.54859911298</v>
      </c>
      <c r="J15" s="17">
        <v>72462.3359879704</v>
      </c>
      <c r="K15" s="17">
        <f t="shared" si="0"/>
        <v>439733.468167915</v>
      </c>
      <c r="L15" s="18">
        <v>60000</v>
      </c>
      <c r="M15" s="16" t="s">
        <v>18</v>
      </c>
    </row>
    <row r="16" customHeight="1" spans="1:13">
      <c r="A16" s="16">
        <v>12</v>
      </c>
      <c r="B16" s="16"/>
      <c r="C16" s="16" t="s">
        <v>29</v>
      </c>
      <c r="D16" s="16">
        <v>420</v>
      </c>
      <c r="E16" s="17">
        <v>580923.604386793</v>
      </c>
      <c r="F16" s="18">
        <v>116200</v>
      </c>
      <c r="G16" s="18">
        <v>21000</v>
      </c>
      <c r="H16" s="18">
        <v>22615.308315424</v>
      </c>
      <c r="I16" s="17">
        <v>8400.54859911298</v>
      </c>
      <c r="J16" s="17">
        <v>72462.3359879704</v>
      </c>
      <c r="K16" s="17">
        <f t="shared" si="0"/>
        <v>340245.411484286</v>
      </c>
      <c r="L16" s="18">
        <v>60000</v>
      </c>
      <c r="M16" s="16" t="s">
        <v>18</v>
      </c>
    </row>
    <row r="17" customHeight="1" spans="1:13">
      <c r="A17" s="16">
        <v>13</v>
      </c>
      <c r="B17" s="16"/>
      <c r="C17" s="16" t="s">
        <v>30</v>
      </c>
      <c r="D17" s="16">
        <v>476</v>
      </c>
      <c r="E17" s="17">
        <v>658380.084971698</v>
      </c>
      <c r="F17" s="18">
        <v>48680</v>
      </c>
      <c r="G17" s="18">
        <v>23800</v>
      </c>
      <c r="H17" s="18">
        <v>25630.6827574806</v>
      </c>
      <c r="I17" s="17">
        <v>9520.62174566138</v>
      </c>
      <c r="J17" s="17">
        <v>82123.9807863665</v>
      </c>
      <c r="K17" s="17">
        <f t="shared" si="0"/>
        <v>468624.799682189</v>
      </c>
      <c r="L17" s="18">
        <v>60000</v>
      </c>
      <c r="M17" s="16" t="s">
        <v>18</v>
      </c>
    </row>
    <row r="18" customHeight="1" spans="1:13">
      <c r="A18" s="16" t="s">
        <v>31</v>
      </c>
      <c r="B18" s="16"/>
      <c r="C18" s="16">
        <v>13</v>
      </c>
      <c r="D18" s="16">
        <f t="shared" ref="D18:L18" si="1">SUM(D5:D17)</f>
        <v>5220</v>
      </c>
      <c r="E18" s="17">
        <f t="shared" si="1"/>
        <v>7171145.3426025</v>
      </c>
      <c r="F18" s="18">
        <f t="shared" si="1"/>
        <v>1003570</v>
      </c>
      <c r="G18" s="18">
        <f t="shared" si="1"/>
        <v>261000</v>
      </c>
      <c r="H18" s="18">
        <f t="shared" si="1"/>
        <v>270942.304513142</v>
      </c>
      <c r="I18" s="17">
        <f t="shared" si="1"/>
        <v>104406.818303261</v>
      </c>
      <c r="J18" s="17">
        <f t="shared" si="1"/>
        <v>876101.460076926</v>
      </c>
      <c r="K18" s="17">
        <f t="shared" si="1"/>
        <v>4655124.75970917</v>
      </c>
      <c r="L18" s="18">
        <f t="shared" si="1"/>
        <v>740000</v>
      </c>
      <c r="M18" s="16"/>
    </row>
    <row r="19" customHeight="1" spans="1:13">
      <c r="A19" s="16">
        <v>14</v>
      </c>
      <c r="B19" s="16" t="s">
        <v>32</v>
      </c>
      <c r="C19" s="16" t="s">
        <v>33</v>
      </c>
      <c r="D19" s="16">
        <v>420</v>
      </c>
      <c r="E19" s="17">
        <v>604311.683827751</v>
      </c>
      <c r="F19" s="18">
        <v>833470</v>
      </c>
      <c r="G19" s="18">
        <v>21000</v>
      </c>
      <c r="H19" s="18">
        <v>22615.308315424</v>
      </c>
      <c r="I19" s="17">
        <v>8400.54859911298</v>
      </c>
      <c r="J19" s="17">
        <v>72462.3359879704</v>
      </c>
      <c r="K19" s="17">
        <f t="shared" ref="K19:K30" si="2">E19-F19-G19-H19-I19-J19</f>
        <v>-353636.509074756</v>
      </c>
      <c r="L19" s="18">
        <v>20000</v>
      </c>
      <c r="M19" s="16" t="s">
        <v>18</v>
      </c>
    </row>
    <row r="20" customHeight="1" spans="1:13">
      <c r="A20" s="16">
        <v>15</v>
      </c>
      <c r="B20" s="16"/>
      <c r="C20" s="16" t="s">
        <v>34</v>
      </c>
      <c r="D20" s="16">
        <v>441</v>
      </c>
      <c r="E20" s="17">
        <v>600857.404812903</v>
      </c>
      <c r="F20" s="18">
        <v>225740</v>
      </c>
      <c r="G20" s="18">
        <v>22050</v>
      </c>
      <c r="H20" s="18">
        <v>23746.0737311952</v>
      </c>
      <c r="I20" s="17">
        <v>8820.57602906863</v>
      </c>
      <c r="J20" s="17">
        <v>76085.452787369</v>
      </c>
      <c r="K20" s="17">
        <f t="shared" si="2"/>
        <v>244415.30226527</v>
      </c>
      <c r="L20" s="18">
        <v>50000</v>
      </c>
      <c r="M20" s="16" t="s">
        <v>18</v>
      </c>
    </row>
    <row r="21" customHeight="1" spans="1:13">
      <c r="A21" s="16">
        <v>16</v>
      </c>
      <c r="B21" s="16"/>
      <c r="C21" s="16" t="s">
        <v>35</v>
      </c>
      <c r="D21" s="16">
        <v>300</v>
      </c>
      <c r="E21" s="17">
        <v>384821.56</v>
      </c>
      <c r="F21" s="18">
        <v>165600</v>
      </c>
      <c r="G21" s="18">
        <v>15000</v>
      </c>
      <c r="H21" s="18">
        <v>11086.9565217391</v>
      </c>
      <c r="I21" s="17">
        <v>6000.39185650927</v>
      </c>
      <c r="J21" s="17">
        <f t="shared" ref="J21:J25" si="3">7393636.75/56143*D21</f>
        <v>39507.8821046257</v>
      </c>
      <c r="K21" s="17">
        <f t="shared" si="2"/>
        <v>147626.329517126</v>
      </c>
      <c r="L21" s="18">
        <v>40000</v>
      </c>
      <c r="M21" s="16" t="s">
        <v>348</v>
      </c>
    </row>
    <row r="22" customHeight="1" spans="1:13">
      <c r="A22" s="16">
        <v>17</v>
      </c>
      <c r="B22" s="16"/>
      <c r="C22" s="16" t="s">
        <v>32</v>
      </c>
      <c r="D22" s="16">
        <v>476</v>
      </c>
      <c r="E22" s="17">
        <v>648544.500432975</v>
      </c>
      <c r="F22" s="18">
        <v>615050</v>
      </c>
      <c r="G22" s="18">
        <v>23800</v>
      </c>
      <c r="H22" s="18">
        <v>25630.6827574806</v>
      </c>
      <c r="I22" s="17">
        <v>9520.62174566138</v>
      </c>
      <c r="J22" s="17">
        <v>82123.9807863665</v>
      </c>
      <c r="K22" s="17">
        <f t="shared" si="2"/>
        <v>-107580.784856533</v>
      </c>
      <c r="L22" s="18">
        <v>20000</v>
      </c>
      <c r="M22" s="16" t="s">
        <v>18</v>
      </c>
    </row>
    <row r="23" customHeight="1" spans="1:13">
      <c r="A23" s="16">
        <v>18</v>
      </c>
      <c r="B23" s="16"/>
      <c r="C23" s="16" t="s">
        <v>36</v>
      </c>
      <c r="D23" s="16">
        <v>300</v>
      </c>
      <c r="E23" s="17">
        <v>349060.6</v>
      </c>
      <c r="F23" s="18">
        <v>451320</v>
      </c>
      <c r="G23" s="18">
        <v>15000</v>
      </c>
      <c r="H23" s="18">
        <v>11086.9565217391</v>
      </c>
      <c r="I23" s="17">
        <v>6000.39185650927</v>
      </c>
      <c r="J23" s="17">
        <f t="shared" si="3"/>
        <v>39507.8821046257</v>
      </c>
      <c r="K23" s="17">
        <f t="shared" si="2"/>
        <v>-173854.630482874</v>
      </c>
      <c r="L23" s="18">
        <v>20000</v>
      </c>
      <c r="M23" s="16" t="s">
        <v>348</v>
      </c>
    </row>
    <row r="24" customHeight="1" spans="1:13">
      <c r="A24" s="16">
        <v>19</v>
      </c>
      <c r="B24" s="16"/>
      <c r="C24" s="16" t="s">
        <v>37</v>
      </c>
      <c r="D24" s="16">
        <v>300</v>
      </c>
      <c r="E24" s="17">
        <v>340715.93</v>
      </c>
      <c r="F24" s="18">
        <v>123560</v>
      </c>
      <c r="G24" s="18">
        <v>15000</v>
      </c>
      <c r="H24" s="18">
        <v>11086.9565217391</v>
      </c>
      <c r="I24" s="17">
        <v>6000.39185650927</v>
      </c>
      <c r="J24" s="17">
        <f t="shared" si="3"/>
        <v>39507.8821046257</v>
      </c>
      <c r="K24" s="17">
        <f t="shared" si="2"/>
        <v>145560.699517126</v>
      </c>
      <c r="L24" s="18">
        <v>40000</v>
      </c>
      <c r="M24" s="16" t="s">
        <v>348</v>
      </c>
    </row>
    <row r="25" customHeight="1" spans="1:13">
      <c r="A25" s="16">
        <v>20</v>
      </c>
      <c r="B25" s="16"/>
      <c r="C25" s="16" t="s">
        <v>38</v>
      </c>
      <c r="D25" s="16">
        <v>300</v>
      </c>
      <c r="E25" s="17">
        <v>338767.15</v>
      </c>
      <c r="F25" s="18">
        <v>171240</v>
      </c>
      <c r="G25" s="18">
        <v>15000</v>
      </c>
      <c r="H25" s="18">
        <v>11086.9565217391</v>
      </c>
      <c r="I25" s="17">
        <v>6000.39185650927</v>
      </c>
      <c r="J25" s="17">
        <f t="shared" si="3"/>
        <v>39507.8821046257</v>
      </c>
      <c r="K25" s="17">
        <f t="shared" si="2"/>
        <v>95931.919517126</v>
      </c>
      <c r="L25" s="18">
        <v>30000</v>
      </c>
      <c r="M25" s="16" t="s">
        <v>348</v>
      </c>
    </row>
    <row r="26" customHeight="1" spans="1:13">
      <c r="A26" s="16">
        <v>21</v>
      </c>
      <c r="B26" s="16"/>
      <c r="C26" s="16" t="s">
        <v>39</v>
      </c>
      <c r="D26" s="16">
        <v>420</v>
      </c>
      <c r="E26" s="17">
        <v>595313.31</v>
      </c>
      <c r="F26" s="18">
        <v>750520</v>
      </c>
      <c r="G26" s="18">
        <v>21000</v>
      </c>
      <c r="H26" s="18">
        <v>22615.308315424</v>
      </c>
      <c r="I26" s="17">
        <v>8400.54859911298</v>
      </c>
      <c r="J26" s="17">
        <v>72462.3359879704</v>
      </c>
      <c r="K26" s="17">
        <f t="shared" si="2"/>
        <v>-279684.882902507</v>
      </c>
      <c r="L26" s="18">
        <v>20000</v>
      </c>
      <c r="M26" s="25" t="s">
        <v>19</v>
      </c>
    </row>
    <row r="27" customHeight="1" spans="1:13">
      <c r="A27" s="16">
        <v>22</v>
      </c>
      <c r="B27" s="16"/>
      <c r="C27" s="16" t="s">
        <v>40</v>
      </c>
      <c r="D27" s="16">
        <v>420</v>
      </c>
      <c r="E27" s="17">
        <v>604311.683827751</v>
      </c>
      <c r="F27" s="18">
        <v>290640</v>
      </c>
      <c r="G27" s="18">
        <v>21000</v>
      </c>
      <c r="H27" s="18">
        <v>22615.308315424</v>
      </c>
      <c r="I27" s="17">
        <v>8400.54859911298</v>
      </c>
      <c r="J27" s="17">
        <v>72462.3359879704</v>
      </c>
      <c r="K27" s="17">
        <f t="shared" si="2"/>
        <v>189193.490925244</v>
      </c>
      <c r="L27" s="18">
        <v>40000</v>
      </c>
      <c r="M27" s="16" t="s">
        <v>18</v>
      </c>
    </row>
    <row r="28" customHeight="1" spans="1:13">
      <c r="A28" s="16">
        <v>23</v>
      </c>
      <c r="B28" s="16"/>
      <c r="C28" s="16" t="s">
        <v>41</v>
      </c>
      <c r="D28" s="16">
        <v>420</v>
      </c>
      <c r="E28" s="17">
        <v>604311.683827751</v>
      </c>
      <c r="F28" s="18">
        <v>608590</v>
      </c>
      <c r="G28" s="18">
        <v>21000</v>
      </c>
      <c r="H28" s="18">
        <v>22615.308315424</v>
      </c>
      <c r="I28" s="17">
        <v>8400.54859911298</v>
      </c>
      <c r="J28" s="17">
        <v>72462.3359879704</v>
      </c>
      <c r="K28" s="17">
        <f t="shared" si="2"/>
        <v>-128756.509074756</v>
      </c>
      <c r="L28" s="18">
        <v>20000</v>
      </c>
      <c r="M28" s="16" t="s">
        <v>18</v>
      </c>
    </row>
    <row r="29" customHeight="1" spans="1:13">
      <c r="A29" s="16">
        <v>24</v>
      </c>
      <c r="B29" s="16"/>
      <c r="C29" s="16" t="s">
        <v>42</v>
      </c>
      <c r="D29" s="16">
        <v>420</v>
      </c>
      <c r="E29" s="17">
        <v>572245.14744086</v>
      </c>
      <c r="F29" s="18">
        <v>278130</v>
      </c>
      <c r="G29" s="18">
        <v>21000</v>
      </c>
      <c r="H29" s="18">
        <v>22615.308315424</v>
      </c>
      <c r="I29" s="17">
        <v>8400.54859911298</v>
      </c>
      <c r="J29" s="17">
        <v>72462.3359879704</v>
      </c>
      <c r="K29" s="17">
        <f t="shared" si="2"/>
        <v>169636.954538353</v>
      </c>
      <c r="L29" s="18">
        <v>40000</v>
      </c>
      <c r="M29" s="16" t="s">
        <v>18</v>
      </c>
    </row>
    <row r="30" customHeight="1" spans="1:13">
      <c r="A30" s="16">
        <v>25</v>
      </c>
      <c r="B30" s="16"/>
      <c r="C30" s="16" t="s">
        <v>43</v>
      </c>
      <c r="D30" s="16">
        <v>420</v>
      </c>
      <c r="E30" s="17">
        <v>591821.8852</v>
      </c>
      <c r="F30" s="18">
        <v>52200</v>
      </c>
      <c r="G30" s="18">
        <v>21000</v>
      </c>
      <c r="H30" s="18">
        <v>22615.308315424</v>
      </c>
      <c r="I30" s="17">
        <v>8400.54859911298</v>
      </c>
      <c r="J30" s="17">
        <v>72462.3359879704</v>
      </c>
      <c r="K30" s="17">
        <f t="shared" si="2"/>
        <v>415143.692297493</v>
      </c>
      <c r="L30" s="18">
        <v>60000</v>
      </c>
      <c r="M30" s="25" t="s">
        <v>19</v>
      </c>
    </row>
    <row r="31" customHeight="1" spans="1:13">
      <c r="A31" s="16" t="s">
        <v>31</v>
      </c>
      <c r="B31" s="16"/>
      <c r="C31" s="16">
        <v>12</v>
      </c>
      <c r="D31" s="16">
        <f t="shared" ref="D31:L31" si="4">SUM(D19:D30)</f>
        <v>4637</v>
      </c>
      <c r="E31" s="17">
        <f t="shared" si="4"/>
        <v>6235082.53936999</v>
      </c>
      <c r="F31" s="18">
        <f t="shared" si="4"/>
        <v>4566060</v>
      </c>
      <c r="G31" s="18">
        <f t="shared" si="4"/>
        <v>231850</v>
      </c>
      <c r="H31" s="18">
        <f t="shared" si="4"/>
        <v>229416.432468176</v>
      </c>
      <c r="I31" s="17">
        <f t="shared" si="4"/>
        <v>92746.056795445</v>
      </c>
      <c r="J31" s="17">
        <f t="shared" si="4"/>
        <v>751014.977920061</v>
      </c>
      <c r="K31" s="17">
        <f t="shared" si="4"/>
        <v>363995.072186309</v>
      </c>
      <c r="L31" s="18">
        <f t="shared" si="4"/>
        <v>400000</v>
      </c>
      <c r="M31" s="16"/>
    </row>
    <row r="32" customHeight="1" spans="1:13">
      <c r="A32" s="16">
        <v>26</v>
      </c>
      <c r="B32" s="16" t="s">
        <v>44</v>
      </c>
      <c r="C32" s="16" t="s">
        <v>45</v>
      </c>
      <c r="D32" s="16">
        <v>300</v>
      </c>
      <c r="E32" s="17">
        <v>375022.47</v>
      </c>
      <c r="F32" s="18">
        <v>31720</v>
      </c>
      <c r="G32" s="18">
        <v>15000</v>
      </c>
      <c r="H32" s="18">
        <v>11086.9565217391</v>
      </c>
      <c r="I32" s="17">
        <v>6000.39185650927</v>
      </c>
      <c r="J32" s="17">
        <f t="shared" ref="J32:J35" si="5">7393636.75/56143*D32</f>
        <v>39507.8821046257</v>
      </c>
      <c r="K32" s="17">
        <f t="shared" ref="K32:K45" si="6">E32-F32-G32-H32-I32-J32</f>
        <v>271707.239517126</v>
      </c>
      <c r="L32" s="18">
        <v>50000</v>
      </c>
      <c r="M32" s="16" t="s">
        <v>348</v>
      </c>
    </row>
    <row r="33" customHeight="1" spans="1:13">
      <c r="A33" s="16">
        <v>27</v>
      </c>
      <c r="B33" s="16"/>
      <c r="C33" s="16" t="s">
        <v>46</v>
      </c>
      <c r="D33" s="16">
        <v>300</v>
      </c>
      <c r="E33" s="17">
        <v>369480.05</v>
      </c>
      <c r="F33" s="18">
        <v>941626</v>
      </c>
      <c r="G33" s="18">
        <v>15000</v>
      </c>
      <c r="H33" s="18">
        <v>11086.9565217391</v>
      </c>
      <c r="I33" s="17">
        <v>6000.39185650927</v>
      </c>
      <c r="J33" s="17">
        <f t="shared" si="5"/>
        <v>39507.8821046257</v>
      </c>
      <c r="K33" s="17">
        <f t="shared" si="6"/>
        <v>-643741.180482874</v>
      </c>
      <c r="L33" s="18">
        <v>20000</v>
      </c>
      <c r="M33" s="16" t="s">
        <v>348</v>
      </c>
    </row>
    <row r="34" customHeight="1" spans="1:13">
      <c r="A34" s="16">
        <v>28</v>
      </c>
      <c r="B34" s="16" t="s">
        <v>44</v>
      </c>
      <c r="C34" s="16" t="s">
        <v>47</v>
      </c>
      <c r="D34" s="16">
        <v>420</v>
      </c>
      <c r="E34" s="17">
        <v>631885.318595745</v>
      </c>
      <c r="F34" s="18">
        <v>172428</v>
      </c>
      <c r="G34" s="18">
        <v>21000</v>
      </c>
      <c r="H34" s="18">
        <v>22615.308315424</v>
      </c>
      <c r="I34" s="17">
        <v>8400.54859911298</v>
      </c>
      <c r="J34" s="17">
        <v>72462.3359879704</v>
      </c>
      <c r="K34" s="17">
        <f t="shared" si="6"/>
        <v>334979.125693238</v>
      </c>
      <c r="L34" s="18">
        <v>60000</v>
      </c>
      <c r="M34" s="16" t="s">
        <v>18</v>
      </c>
    </row>
    <row r="35" customHeight="1" spans="1:13">
      <c r="A35" s="16">
        <v>29</v>
      </c>
      <c r="B35" s="16"/>
      <c r="C35" s="16" t="s">
        <v>44</v>
      </c>
      <c r="D35" s="16">
        <v>300</v>
      </c>
      <c r="E35" s="17">
        <v>321230.04</v>
      </c>
      <c r="F35" s="18">
        <v>943981</v>
      </c>
      <c r="G35" s="18">
        <v>15000</v>
      </c>
      <c r="H35" s="18">
        <v>11086.9565217391</v>
      </c>
      <c r="I35" s="17">
        <v>6000.39185650927</v>
      </c>
      <c r="J35" s="17">
        <f t="shared" si="5"/>
        <v>39507.8821046257</v>
      </c>
      <c r="K35" s="17">
        <f t="shared" si="6"/>
        <v>-694346.190482874</v>
      </c>
      <c r="L35" s="18">
        <v>20000</v>
      </c>
      <c r="M35" s="16" t="s">
        <v>348</v>
      </c>
    </row>
    <row r="36" customHeight="1" spans="1:13">
      <c r="A36" s="16">
        <v>30</v>
      </c>
      <c r="B36" s="16"/>
      <c r="C36" s="16" t="s">
        <v>48</v>
      </c>
      <c r="D36" s="16">
        <v>266</v>
      </c>
      <c r="E36" s="17">
        <v>400194.035110638</v>
      </c>
      <c r="F36" s="18">
        <v>336750</v>
      </c>
      <c r="G36" s="18">
        <v>13300</v>
      </c>
      <c r="H36" s="18">
        <v>14323.0285997686</v>
      </c>
      <c r="I36" s="17">
        <v>5320.34744610489</v>
      </c>
      <c r="J36" s="17">
        <v>45892.8127923813</v>
      </c>
      <c r="K36" s="17">
        <f t="shared" si="6"/>
        <v>-15392.1537276168</v>
      </c>
      <c r="L36" s="18">
        <v>20000</v>
      </c>
      <c r="M36" s="16" t="s">
        <v>18</v>
      </c>
    </row>
    <row r="37" customHeight="1" spans="1:13">
      <c r="A37" s="16">
        <v>31</v>
      </c>
      <c r="B37" s="16"/>
      <c r="C37" s="16" t="s">
        <v>49</v>
      </c>
      <c r="D37" s="16">
        <v>300</v>
      </c>
      <c r="E37" s="17">
        <v>335477.07</v>
      </c>
      <c r="F37" s="18">
        <v>313368</v>
      </c>
      <c r="G37" s="18">
        <v>15000</v>
      </c>
      <c r="H37" s="18">
        <v>11086.9565217391</v>
      </c>
      <c r="I37" s="17">
        <v>6000.39185650927</v>
      </c>
      <c r="J37" s="17">
        <f t="shared" ref="J37:J41" si="7">7393636.75/56143*D37</f>
        <v>39507.8821046257</v>
      </c>
      <c r="K37" s="17">
        <f t="shared" si="6"/>
        <v>-49486.1604828741</v>
      </c>
      <c r="L37" s="18">
        <v>20000</v>
      </c>
      <c r="M37" s="16" t="s">
        <v>348</v>
      </c>
    </row>
    <row r="38" customHeight="1" spans="1:13">
      <c r="A38" s="16">
        <v>32</v>
      </c>
      <c r="B38" s="16"/>
      <c r="C38" s="16" t="s">
        <v>50</v>
      </c>
      <c r="D38" s="16">
        <v>420</v>
      </c>
      <c r="E38" s="17">
        <v>580923.604386793</v>
      </c>
      <c r="F38" s="18">
        <v>858760</v>
      </c>
      <c r="G38" s="18">
        <v>21000</v>
      </c>
      <c r="H38" s="18">
        <v>22615.308315424</v>
      </c>
      <c r="I38" s="17">
        <v>8400.54859911298</v>
      </c>
      <c r="J38" s="17">
        <v>72462.3359879704</v>
      </c>
      <c r="K38" s="17">
        <f t="shared" si="6"/>
        <v>-402314.588515714</v>
      </c>
      <c r="L38" s="18">
        <v>20000</v>
      </c>
      <c r="M38" s="16" t="s">
        <v>18</v>
      </c>
    </row>
    <row r="39" customHeight="1" spans="1:13">
      <c r="A39" s="16">
        <v>33</v>
      </c>
      <c r="B39" s="16"/>
      <c r="C39" s="16" t="s">
        <v>51</v>
      </c>
      <c r="D39" s="16">
        <v>420</v>
      </c>
      <c r="E39" s="17">
        <v>580923.604386793</v>
      </c>
      <c r="F39" s="18">
        <v>344008</v>
      </c>
      <c r="G39" s="18">
        <v>21000</v>
      </c>
      <c r="H39" s="18">
        <v>22615.308315424</v>
      </c>
      <c r="I39" s="17">
        <v>8400.54859911298</v>
      </c>
      <c r="J39" s="17">
        <v>72462.3359879704</v>
      </c>
      <c r="K39" s="17">
        <f t="shared" si="6"/>
        <v>112437.411484286</v>
      </c>
      <c r="L39" s="18">
        <v>40000</v>
      </c>
      <c r="M39" s="16" t="s">
        <v>18</v>
      </c>
    </row>
    <row r="40" customHeight="1" spans="1:13">
      <c r="A40" s="16">
        <v>34</v>
      </c>
      <c r="B40" s="16"/>
      <c r="C40" s="16" t="s">
        <v>52</v>
      </c>
      <c r="D40" s="16">
        <v>300</v>
      </c>
      <c r="E40" s="17">
        <v>381946.86</v>
      </c>
      <c r="F40" s="18">
        <v>295035</v>
      </c>
      <c r="G40" s="18">
        <v>15000</v>
      </c>
      <c r="H40" s="18">
        <v>11086.9565217391</v>
      </c>
      <c r="I40" s="17">
        <v>6000.39185650927</v>
      </c>
      <c r="J40" s="17">
        <f t="shared" si="7"/>
        <v>39507.8821046257</v>
      </c>
      <c r="K40" s="17">
        <f t="shared" si="6"/>
        <v>15316.6295171259</v>
      </c>
      <c r="L40" s="18">
        <v>30000</v>
      </c>
      <c r="M40" s="16" t="s">
        <v>348</v>
      </c>
    </row>
    <row r="41" customHeight="1" spans="1:13">
      <c r="A41" s="16">
        <v>35</v>
      </c>
      <c r="B41" s="16"/>
      <c r="C41" s="16" t="s">
        <v>53</v>
      </c>
      <c r="D41" s="16">
        <v>300</v>
      </c>
      <c r="E41" s="17">
        <v>352902.49</v>
      </c>
      <c r="F41" s="18">
        <v>297996</v>
      </c>
      <c r="G41" s="18">
        <v>15000</v>
      </c>
      <c r="H41" s="18">
        <v>11086.9565217391</v>
      </c>
      <c r="I41" s="17">
        <v>6000.39185650927</v>
      </c>
      <c r="J41" s="17">
        <f t="shared" si="7"/>
        <v>39507.8821046257</v>
      </c>
      <c r="K41" s="17">
        <f t="shared" si="6"/>
        <v>-16688.7404828741</v>
      </c>
      <c r="L41" s="18">
        <v>20000</v>
      </c>
      <c r="M41" s="16" t="s">
        <v>348</v>
      </c>
    </row>
    <row r="42" customHeight="1" spans="1:13">
      <c r="A42" s="16">
        <v>36</v>
      </c>
      <c r="B42" s="16"/>
      <c r="C42" s="16" t="s">
        <v>54</v>
      </c>
      <c r="D42" s="16">
        <v>630</v>
      </c>
      <c r="E42" s="17">
        <v>947827.977893617</v>
      </c>
      <c r="F42" s="18">
        <v>327694</v>
      </c>
      <c r="G42" s="18">
        <v>31500</v>
      </c>
      <c r="H42" s="18">
        <v>33922.9624731361</v>
      </c>
      <c r="I42" s="17">
        <v>12600.8228986695</v>
      </c>
      <c r="J42" s="17">
        <v>108693.503981956</v>
      </c>
      <c r="K42" s="17">
        <f t="shared" si="6"/>
        <v>433416.688539855</v>
      </c>
      <c r="L42" s="18">
        <v>60000</v>
      </c>
      <c r="M42" s="16" t="s">
        <v>18</v>
      </c>
    </row>
    <row r="43" customHeight="1" spans="1:13">
      <c r="A43" s="16">
        <v>37</v>
      </c>
      <c r="B43" s="16"/>
      <c r="C43" s="16" t="s">
        <v>55</v>
      </c>
      <c r="D43" s="16">
        <v>300</v>
      </c>
      <c r="E43" s="17">
        <v>358221.87</v>
      </c>
      <c r="F43" s="18">
        <v>123830</v>
      </c>
      <c r="G43" s="18">
        <v>15000</v>
      </c>
      <c r="H43" s="18">
        <v>11086.9565217391</v>
      </c>
      <c r="I43" s="17">
        <v>6000.39185650927</v>
      </c>
      <c r="J43" s="17">
        <f>7393636.75/56143*D43</f>
        <v>39507.8821046257</v>
      </c>
      <c r="K43" s="17">
        <f t="shared" si="6"/>
        <v>162796.639517126</v>
      </c>
      <c r="L43" s="18">
        <v>40000</v>
      </c>
      <c r="M43" s="16" t="s">
        <v>348</v>
      </c>
    </row>
    <row r="44" customHeight="1" spans="1:13">
      <c r="A44" s="16">
        <v>38</v>
      </c>
      <c r="B44" s="16"/>
      <c r="C44" s="16" t="s">
        <v>56</v>
      </c>
      <c r="D44" s="16">
        <v>420</v>
      </c>
      <c r="E44" s="17">
        <v>580923.604386793</v>
      </c>
      <c r="F44" s="18">
        <v>610936</v>
      </c>
      <c r="G44" s="18">
        <v>21000</v>
      </c>
      <c r="H44" s="18">
        <v>22615.308315424</v>
      </c>
      <c r="I44" s="17">
        <v>8400.54859911298</v>
      </c>
      <c r="J44" s="17">
        <v>72462.3359879704</v>
      </c>
      <c r="K44" s="17">
        <f t="shared" si="6"/>
        <v>-154490.588515714</v>
      </c>
      <c r="L44" s="18">
        <v>20000</v>
      </c>
      <c r="M44" s="16" t="s">
        <v>18</v>
      </c>
    </row>
    <row r="45" customHeight="1" spans="1:13">
      <c r="A45" s="16">
        <v>39</v>
      </c>
      <c r="B45" s="16"/>
      <c r="C45" s="16" t="s">
        <v>57</v>
      </c>
      <c r="D45" s="16">
        <v>420</v>
      </c>
      <c r="E45" s="17">
        <v>580923.604386793</v>
      </c>
      <c r="F45" s="18">
        <v>155040</v>
      </c>
      <c r="G45" s="18">
        <v>21000</v>
      </c>
      <c r="H45" s="18">
        <v>22615.308315424</v>
      </c>
      <c r="I45" s="17">
        <v>8400.54859911298</v>
      </c>
      <c r="J45" s="17">
        <v>72462.3359879704</v>
      </c>
      <c r="K45" s="17">
        <f t="shared" si="6"/>
        <v>301405.411484286</v>
      </c>
      <c r="L45" s="18">
        <v>60000</v>
      </c>
      <c r="M45" s="16" t="s">
        <v>18</v>
      </c>
    </row>
    <row r="46" customHeight="1" spans="1:13">
      <c r="A46" s="16" t="s">
        <v>31</v>
      </c>
      <c r="B46" s="16"/>
      <c r="C46" s="16">
        <v>14</v>
      </c>
      <c r="D46" s="16">
        <f t="shared" ref="D46:L46" si="8">SUM(D32:D45)</f>
        <v>5096</v>
      </c>
      <c r="E46" s="17">
        <f t="shared" si="8"/>
        <v>6797882.59914717</v>
      </c>
      <c r="F46" s="18">
        <f t="shared" si="8"/>
        <v>5753172</v>
      </c>
      <c r="G46" s="18">
        <f t="shared" si="8"/>
        <v>254800</v>
      </c>
      <c r="H46" s="18">
        <f t="shared" si="8"/>
        <v>238931.228302198</v>
      </c>
      <c r="I46" s="17">
        <f t="shared" si="8"/>
        <v>101926.656335904</v>
      </c>
      <c r="J46" s="17">
        <f t="shared" si="8"/>
        <v>793453.171446569</v>
      </c>
      <c r="K46" s="17">
        <f t="shared" si="8"/>
        <v>-344400.4569375</v>
      </c>
      <c r="L46" s="18">
        <f t="shared" si="8"/>
        <v>480000</v>
      </c>
      <c r="M46" s="16"/>
    </row>
    <row r="47" customHeight="1" spans="1:13">
      <c r="A47" s="16">
        <v>40</v>
      </c>
      <c r="B47" s="19" t="s">
        <v>58</v>
      </c>
      <c r="C47" s="16" t="s">
        <v>59</v>
      </c>
      <c r="D47" s="16">
        <v>300</v>
      </c>
      <c r="E47" s="17">
        <v>248452.11</v>
      </c>
      <c r="F47" s="18">
        <v>95200</v>
      </c>
      <c r="G47" s="18">
        <v>15000</v>
      </c>
      <c r="H47" s="18">
        <v>11086.9565217391</v>
      </c>
      <c r="I47" s="17">
        <v>6000.39185650927</v>
      </c>
      <c r="J47" s="17">
        <f>7393636.75/56143*D47</f>
        <v>39507.8821046257</v>
      </c>
      <c r="K47" s="17">
        <f t="shared" ref="K47:K59" si="9">E47-F47-G47-H47-I47-J47</f>
        <v>81656.8795171259</v>
      </c>
      <c r="L47" s="18">
        <v>30000</v>
      </c>
      <c r="M47" s="16" t="s">
        <v>348</v>
      </c>
    </row>
    <row r="48" customHeight="1" spans="1:13">
      <c r="A48" s="16">
        <v>41</v>
      </c>
      <c r="B48" s="20"/>
      <c r="C48" s="21" t="s">
        <v>60</v>
      </c>
      <c r="D48" s="22">
        <v>399</v>
      </c>
      <c r="E48" s="17">
        <v>601865.1452</v>
      </c>
      <c r="F48" s="18">
        <v>68350</v>
      </c>
      <c r="G48" s="23">
        <v>19950</v>
      </c>
      <c r="H48" s="18">
        <v>21484.5428996528</v>
      </c>
      <c r="I48" s="17">
        <v>7980.52116915733</v>
      </c>
      <c r="J48" s="17">
        <v>68839.2191885719</v>
      </c>
      <c r="K48" s="17">
        <f t="shared" si="9"/>
        <v>415260.861942618</v>
      </c>
      <c r="L48" s="18">
        <v>60000</v>
      </c>
      <c r="M48" s="25" t="s">
        <v>19</v>
      </c>
    </row>
    <row r="49" customHeight="1" spans="1:13">
      <c r="A49" s="16">
        <v>42</v>
      </c>
      <c r="B49" s="20"/>
      <c r="C49" s="21" t="s">
        <v>58</v>
      </c>
      <c r="D49" s="22">
        <v>420</v>
      </c>
      <c r="E49" s="17">
        <v>621555.81515625</v>
      </c>
      <c r="F49" s="18">
        <v>428330</v>
      </c>
      <c r="G49" s="18">
        <v>21000</v>
      </c>
      <c r="H49" s="18">
        <v>22615.308315424</v>
      </c>
      <c r="I49" s="17">
        <v>8400.54859911298</v>
      </c>
      <c r="J49" s="17">
        <v>72462.3359879704</v>
      </c>
      <c r="K49" s="17">
        <f t="shared" si="9"/>
        <v>68747.6222537426</v>
      </c>
      <c r="L49" s="18">
        <v>30000</v>
      </c>
      <c r="M49" s="16" t="s">
        <v>18</v>
      </c>
    </row>
    <row r="50" customHeight="1" spans="1:13">
      <c r="A50" s="16">
        <v>43</v>
      </c>
      <c r="B50" s="20"/>
      <c r="C50" s="21" t="s">
        <v>61</v>
      </c>
      <c r="D50" s="22">
        <v>420</v>
      </c>
      <c r="E50" s="17">
        <v>572245.14744086</v>
      </c>
      <c r="F50" s="18">
        <v>78070</v>
      </c>
      <c r="G50" s="18">
        <v>21000</v>
      </c>
      <c r="H50" s="18">
        <v>22615.308315424</v>
      </c>
      <c r="I50" s="17">
        <v>8400.54859911298</v>
      </c>
      <c r="J50" s="17">
        <v>72462.3359879704</v>
      </c>
      <c r="K50" s="17">
        <f t="shared" si="9"/>
        <v>369696.954538353</v>
      </c>
      <c r="L50" s="18">
        <v>60000</v>
      </c>
      <c r="M50" s="16" t="s">
        <v>18</v>
      </c>
    </row>
    <row r="51" customHeight="1" spans="1:13">
      <c r="A51" s="16">
        <v>44</v>
      </c>
      <c r="B51" s="20"/>
      <c r="C51" s="21" t="s">
        <v>62</v>
      </c>
      <c r="D51" s="22">
        <v>476</v>
      </c>
      <c r="E51" s="17">
        <v>632546.125255803</v>
      </c>
      <c r="F51" s="18">
        <v>131480</v>
      </c>
      <c r="G51" s="18">
        <v>23800</v>
      </c>
      <c r="H51" s="18">
        <v>25630.6827574806</v>
      </c>
      <c r="I51" s="17">
        <v>9520.62174566138</v>
      </c>
      <c r="J51" s="17">
        <v>82123.9807863665</v>
      </c>
      <c r="K51" s="17">
        <f t="shared" si="9"/>
        <v>359990.839966295</v>
      </c>
      <c r="L51" s="18">
        <v>60000</v>
      </c>
      <c r="M51" s="16" t="s">
        <v>18</v>
      </c>
    </row>
    <row r="52" customHeight="1" spans="1:13">
      <c r="A52" s="16">
        <v>45</v>
      </c>
      <c r="B52" s="20"/>
      <c r="C52" s="16" t="s">
        <v>63</v>
      </c>
      <c r="D52" s="16">
        <v>300</v>
      </c>
      <c r="E52" s="17">
        <v>393350.95</v>
      </c>
      <c r="F52" s="18">
        <v>62130</v>
      </c>
      <c r="G52" s="18">
        <v>15000</v>
      </c>
      <c r="H52" s="18">
        <v>11086.9565217391</v>
      </c>
      <c r="I52" s="17">
        <v>6000.39185650927</v>
      </c>
      <c r="J52" s="17">
        <f t="shared" ref="J52:J59" si="10">7393636.75/56143*D52</f>
        <v>39507.8821046257</v>
      </c>
      <c r="K52" s="17">
        <f t="shared" si="9"/>
        <v>259625.719517126</v>
      </c>
      <c r="L52" s="18">
        <v>50000</v>
      </c>
      <c r="M52" s="16" t="s">
        <v>348</v>
      </c>
    </row>
    <row r="53" customHeight="1" spans="1:13">
      <c r="A53" s="16">
        <v>46</v>
      </c>
      <c r="B53" s="20"/>
      <c r="C53" s="21" t="s">
        <v>64</v>
      </c>
      <c r="D53" s="22">
        <v>217</v>
      </c>
      <c r="E53" s="17">
        <v>288366.61592544</v>
      </c>
      <c r="F53" s="18">
        <v>21210</v>
      </c>
      <c r="G53" s="18">
        <v>10850</v>
      </c>
      <c r="H53" s="18">
        <v>11684.5759629691</v>
      </c>
      <c r="I53" s="17">
        <v>4340.28344287504</v>
      </c>
      <c r="J53" s="17">
        <v>37438.8735937847</v>
      </c>
      <c r="K53" s="17">
        <f t="shared" si="9"/>
        <v>202842.882925811</v>
      </c>
      <c r="L53" s="18">
        <v>50000</v>
      </c>
      <c r="M53" s="16" t="s">
        <v>18</v>
      </c>
    </row>
    <row r="54" customHeight="1" spans="1:13">
      <c r="A54" s="16">
        <v>47</v>
      </c>
      <c r="B54" s="20"/>
      <c r="C54" s="21" t="s">
        <v>65</v>
      </c>
      <c r="D54" s="22">
        <v>273</v>
      </c>
      <c r="E54" s="17">
        <v>362783.807132005</v>
      </c>
      <c r="F54" s="18">
        <v>76580</v>
      </c>
      <c r="G54" s="18">
        <v>13650</v>
      </c>
      <c r="H54" s="18">
        <v>14699.9504050256</v>
      </c>
      <c r="I54" s="17">
        <v>5460.35658942344</v>
      </c>
      <c r="J54" s="17">
        <v>47100.5183921808</v>
      </c>
      <c r="K54" s="17">
        <f t="shared" si="9"/>
        <v>205292.981745375</v>
      </c>
      <c r="L54" s="18">
        <v>50000</v>
      </c>
      <c r="M54" s="16" t="s">
        <v>18</v>
      </c>
    </row>
    <row r="55" customHeight="1" spans="1:13">
      <c r="A55" s="16">
        <v>48</v>
      </c>
      <c r="B55" s="20"/>
      <c r="C55" s="16" t="s">
        <v>66</v>
      </c>
      <c r="D55" s="16">
        <v>300</v>
      </c>
      <c r="E55" s="17">
        <v>377987.58</v>
      </c>
      <c r="F55" s="18">
        <v>77750</v>
      </c>
      <c r="G55" s="18">
        <v>15000</v>
      </c>
      <c r="H55" s="18">
        <v>11086.9565217391</v>
      </c>
      <c r="I55" s="17">
        <v>6000.39185650927</v>
      </c>
      <c r="J55" s="17">
        <f t="shared" si="10"/>
        <v>39507.8821046257</v>
      </c>
      <c r="K55" s="17">
        <f t="shared" si="9"/>
        <v>228642.349517126</v>
      </c>
      <c r="L55" s="18">
        <v>50000</v>
      </c>
      <c r="M55" s="16" t="s">
        <v>348</v>
      </c>
    </row>
    <row r="56" customHeight="1" spans="1:13">
      <c r="A56" s="16">
        <v>49</v>
      </c>
      <c r="B56" s="20"/>
      <c r="C56" s="21" t="s">
        <v>67</v>
      </c>
      <c r="D56" s="22">
        <v>420</v>
      </c>
      <c r="E56" s="17">
        <v>621555.81515625</v>
      </c>
      <c r="F56" s="18">
        <v>52670</v>
      </c>
      <c r="G56" s="18">
        <v>21000</v>
      </c>
      <c r="H56" s="18">
        <v>22615.308315424</v>
      </c>
      <c r="I56" s="17">
        <v>8400.54859911298</v>
      </c>
      <c r="J56" s="17">
        <v>72462.3359879704</v>
      </c>
      <c r="K56" s="17">
        <f t="shared" si="9"/>
        <v>444407.622253743</v>
      </c>
      <c r="L56" s="18">
        <v>60000</v>
      </c>
      <c r="M56" s="16" t="s">
        <v>18</v>
      </c>
    </row>
    <row r="57" customHeight="1" spans="1:13">
      <c r="A57" s="16">
        <v>50</v>
      </c>
      <c r="B57" s="20"/>
      <c r="C57" s="16" t="s">
        <v>68</v>
      </c>
      <c r="D57" s="16">
        <v>300</v>
      </c>
      <c r="E57" s="17">
        <v>388667.22</v>
      </c>
      <c r="F57" s="18">
        <v>55380</v>
      </c>
      <c r="G57" s="18">
        <v>15000</v>
      </c>
      <c r="H57" s="18">
        <v>11086.9565217391</v>
      </c>
      <c r="I57" s="17">
        <v>6000.39185650927</v>
      </c>
      <c r="J57" s="17">
        <f t="shared" si="10"/>
        <v>39507.8821046257</v>
      </c>
      <c r="K57" s="17">
        <f t="shared" si="9"/>
        <v>261691.989517126</v>
      </c>
      <c r="L57" s="18">
        <v>50000</v>
      </c>
      <c r="M57" s="16" t="s">
        <v>348</v>
      </c>
    </row>
    <row r="58" customHeight="1" spans="1:13">
      <c r="A58" s="16">
        <v>51</v>
      </c>
      <c r="B58" s="20"/>
      <c r="C58" s="16" t="s">
        <v>69</v>
      </c>
      <c r="D58" s="16">
        <v>300</v>
      </c>
      <c r="E58" s="17">
        <v>355819.48</v>
      </c>
      <c r="F58" s="18">
        <v>84720</v>
      </c>
      <c r="G58" s="18">
        <v>15000</v>
      </c>
      <c r="H58" s="18">
        <v>11086.9565217391</v>
      </c>
      <c r="I58" s="17">
        <v>6000.39185650927</v>
      </c>
      <c r="J58" s="17">
        <f t="shared" si="10"/>
        <v>39507.8821046257</v>
      </c>
      <c r="K58" s="17">
        <f t="shared" si="9"/>
        <v>199504.249517126</v>
      </c>
      <c r="L58" s="18">
        <v>40000</v>
      </c>
      <c r="M58" s="16" t="s">
        <v>348</v>
      </c>
    </row>
    <row r="59" customHeight="1" spans="1:13">
      <c r="A59" s="16">
        <v>52</v>
      </c>
      <c r="B59" s="24"/>
      <c r="C59" s="16" t="s">
        <v>70</v>
      </c>
      <c r="D59" s="16">
        <v>300</v>
      </c>
      <c r="E59" s="17">
        <v>344900.2</v>
      </c>
      <c r="F59" s="18">
        <v>442530</v>
      </c>
      <c r="G59" s="18">
        <v>15000</v>
      </c>
      <c r="H59" s="18">
        <v>11086.9565217391</v>
      </c>
      <c r="I59" s="17">
        <v>6000.39185650927</v>
      </c>
      <c r="J59" s="17">
        <f t="shared" si="10"/>
        <v>39507.8821046257</v>
      </c>
      <c r="K59" s="17">
        <f t="shared" si="9"/>
        <v>-169225.030482874</v>
      </c>
      <c r="L59" s="18">
        <v>20000</v>
      </c>
      <c r="M59" s="16" t="s">
        <v>348</v>
      </c>
    </row>
    <row r="60" customHeight="1" spans="1:13">
      <c r="A60" s="16" t="s">
        <v>31</v>
      </c>
      <c r="B60" s="16"/>
      <c r="C60" s="16">
        <v>13</v>
      </c>
      <c r="D60" s="16">
        <f t="shared" ref="D60:L60" si="11">SUM(D47:D59)</f>
        <v>4425</v>
      </c>
      <c r="E60" s="17">
        <f t="shared" si="11"/>
        <v>5810096.01126661</v>
      </c>
      <c r="F60" s="18">
        <f t="shared" si="11"/>
        <v>1674400</v>
      </c>
      <c r="G60" s="18">
        <f t="shared" si="11"/>
        <v>221250</v>
      </c>
      <c r="H60" s="18">
        <f t="shared" si="11"/>
        <v>207867.416101835</v>
      </c>
      <c r="I60" s="17">
        <f t="shared" si="11"/>
        <v>88505.7798835118</v>
      </c>
      <c r="J60" s="17">
        <f t="shared" si="11"/>
        <v>689936.892552569</v>
      </c>
      <c r="K60" s="17">
        <f t="shared" si="11"/>
        <v>2928135.92272869</v>
      </c>
      <c r="L60" s="18">
        <f t="shared" si="11"/>
        <v>610000</v>
      </c>
      <c r="M60" s="16"/>
    </row>
    <row r="61" customHeight="1" spans="1:13">
      <c r="A61" s="16">
        <v>53</v>
      </c>
      <c r="B61" s="16" t="s">
        <v>74</v>
      </c>
      <c r="C61" s="25" t="s">
        <v>75</v>
      </c>
      <c r="D61" s="26">
        <v>420</v>
      </c>
      <c r="E61" s="17">
        <v>578651.661070422</v>
      </c>
      <c r="F61" s="18">
        <v>240530</v>
      </c>
      <c r="G61" s="18">
        <v>21000</v>
      </c>
      <c r="H61" s="18">
        <v>22615.308315424</v>
      </c>
      <c r="I61" s="17">
        <v>8400.54859911298</v>
      </c>
      <c r="J61" s="17">
        <v>72462.3359879704</v>
      </c>
      <c r="K61" s="17">
        <f t="shared" ref="K61:K66" si="12">E61-F61-G61-H61-I61-J61</f>
        <v>213643.468167915</v>
      </c>
      <c r="L61" s="18">
        <v>50000</v>
      </c>
      <c r="M61" s="16" t="s">
        <v>18</v>
      </c>
    </row>
    <row r="62" customHeight="1" spans="1:13">
      <c r="A62" s="16">
        <v>54</v>
      </c>
      <c r="B62" s="16"/>
      <c r="C62" s="25" t="s">
        <v>72</v>
      </c>
      <c r="D62" s="26">
        <v>420</v>
      </c>
      <c r="E62" s="17">
        <v>578651.661070422</v>
      </c>
      <c r="F62" s="18">
        <v>119160</v>
      </c>
      <c r="G62" s="18">
        <v>21000</v>
      </c>
      <c r="H62" s="18">
        <v>22615.308315424</v>
      </c>
      <c r="I62" s="17">
        <v>8400.54859911298</v>
      </c>
      <c r="J62" s="17">
        <v>72462.3359879704</v>
      </c>
      <c r="K62" s="17">
        <f t="shared" si="12"/>
        <v>335013.468167915</v>
      </c>
      <c r="L62" s="18">
        <v>60000</v>
      </c>
      <c r="M62" s="16" t="s">
        <v>18</v>
      </c>
    </row>
    <row r="63" customHeight="1" spans="1:13">
      <c r="A63" s="16">
        <v>55</v>
      </c>
      <c r="B63" s="16"/>
      <c r="C63" s="16" t="s">
        <v>73</v>
      </c>
      <c r="D63" s="16">
        <v>300</v>
      </c>
      <c r="E63" s="17">
        <v>395324.39</v>
      </c>
      <c r="F63" s="18">
        <v>3600</v>
      </c>
      <c r="G63" s="18">
        <v>15000</v>
      </c>
      <c r="H63" s="18">
        <v>11086.9565217391</v>
      </c>
      <c r="I63" s="17">
        <v>6000.39185650927</v>
      </c>
      <c r="J63" s="17">
        <f>7393636.75/56143*D63</f>
        <v>39507.8821046257</v>
      </c>
      <c r="K63" s="17">
        <f t="shared" si="12"/>
        <v>320129.159517126</v>
      </c>
      <c r="L63" s="18">
        <v>60000</v>
      </c>
      <c r="M63" s="16" t="s">
        <v>348</v>
      </c>
    </row>
    <row r="64" customHeight="1" spans="1:13">
      <c r="A64" s="16">
        <v>56</v>
      </c>
      <c r="B64" s="16"/>
      <c r="C64" s="25" t="s">
        <v>76</v>
      </c>
      <c r="D64" s="26">
        <v>420</v>
      </c>
      <c r="E64" s="17">
        <v>578651.661070422</v>
      </c>
      <c r="F64" s="18">
        <v>54840</v>
      </c>
      <c r="G64" s="18">
        <v>21000</v>
      </c>
      <c r="H64" s="18">
        <v>22615.308315424</v>
      </c>
      <c r="I64" s="17">
        <v>8400.54859911298</v>
      </c>
      <c r="J64" s="17">
        <v>72462.3359879704</v>
      </c>
      <c r="K64" s="17">
        <f t="shared" si="12"/>
        <v>399333.468167915</v>
      </c>
      <c r="L64" s="18">
        <v>60000</v>
      </c>
      <c r="M64" s="16" t="s">
        <v>18</v>
      </c>
    </row>
    <row r="65" customHeight="1" spans="1:13">
      <c r="A65" s="16">
        <v>57</v>
      </c>
      <c r="B65" s="16"/>
      <c r="C65" s="25" t="s">
        <v>77</v>
      </c>
      <c r="D65" s="26">
        <v>420</v>
      </c>
      <c r="E65" s="17">
        <v>578651.661070422</v>
      </c>
      <c r="F65" s="18">
        <v>105120</v>
      </c>
      <c r="G65" s="18">
        <v>21000</v>
      </c>
      <c r="H65" s="18">
        <v>22615.308315424</v>
      </c>
      <c r="I65" s="17">
        <v>8400.54859911298</v>
      </c>
      <c r="J65" s="17">
        <v>72462.3359879704</v>
      </c>
      <c r="K65" s="17">
        <f t="shared" si="12"/>
        <v>349053.468167915</v>
      </c>
      <c r="L65" s="18">
        <v>60000</v>
      </c>
      <c r="M65" s="16" t="s">
        <v>18</v>
      </c>
    </row>
    <row r="66" customHeight="1" spans="1:13">
      <c r="A66" s="16">
        <v>58</v>
      </c>
      <c r="B66" s="16"/>
      <c r="C66" s="16" t="s">
        <v>78</v>
      </c>
      <c r="D66" s="16">
        <v>300</v>
      </c>
      <c r="E66" s="17">
        <v>378030.27</v>
      </c>
      <c r="F66" s="18">
        <v>198300</v>
      </c>
      <c r="G66" s="18">
        <v>15000</v>
      </c>
      <c r="H66" s="18">
        <v>11086.9565217391</v>
      </c>
      <c r="I66" s="17">
        <v>6000.39185650927</v>
      </c>
      <c r="J66" s="17">
        <f t="shared" ref="J66:J71" si="13">7393636.75/56143*D66</f>
        <v>39507.8821046257</v>
      </c>
      <c r="K66" s="17">
        <f t="shared" si="12"/>
        <v>108135.039517126</v>
      </c>
      <c r="L66" s="18">
        <v>40000</v>
      </c>
      <c r="M66" s="16" t="s">
        <v>348</v>
      </c>
    </row>
    <row r="67" customHeight="1" spans="1:13">
      <c r="A67" s="16" t="s">
        <v>31</v>
      </c>
      <c r="B67" s="16"/>
      <c r="C67" s="16">
        <v>6</v>
      </c>
      <c r="D67" s="16">
        <f t="shared" ref="D67:L67" si="14">SUM(D61:D66)</f>
        <v>2280</v>
      </c>
      <c r="E67" s="17">
        <f t="shared" si="14"/>
        <v>3087961.30428169</v>
      </c>
      <c r="F67" s="18">
        <f t="shared" si="14"/>
        <v>721550</v>
      </c>
      <c r="G67" s="18">
        <f t="shared" si="14"/>
        <v>114000</v>
      </c>
      <c r="H67" s="18">
        <f t="shared" si="14"/>
        <v>112635.146305174</v>
      </c>
      <c r="I67" s="17">
        <f t="shared" si="14"/>
        <v>45602.9781094705</v>
      </c>
      <c r="J67" s="17">
        <f t="shared" si="14"/>
        <v>368865.108161133</v>
      </c>
      <c r="K67" s="17">
        <f t="shared" si="14"/>
        <v>1725308.07170591</v>
      </c>
      <c r="L67" s="18">
        <f t="shared" si="14"/>
        <v>330000</v>
      </c>
      <c r="M67" s="16"/>
    </row>
    <row r="68" customHeight="1" spans="1:13">
      <c r="A68" s="16">
        <v>59</v>
      </c>
      <c r="B68" s="16" t="s">
        <v>79</v>
      </c>
      <c r="C68" s="21" t="s">
        <v>80</v>
      </c>
      <c r="D68" s="22">
        <v>420</v>
      </c>
      <c r="E68" s="17">
        <v>555808.577705882</v>
      </c>
      <c r="F68" s="18">
        <v>105490</v>
      </c>
      <c r="G68" s="18">
        <v>21000</v>
      </c>
      <c r="H68" s="18">
        <v>22615.308315424</v>
      </c>
      <c r="I68" s="17">
        <v>8400.54859911298</v>
      </c>
      <c r="J68" s="17">
        <v>72462.3359879704</v>
      </c>
      <c r="K68" s="17">
        <f t="shared" ref="K68:K77" si="15">E68-F68-G68-H68-I68-J68</f>
        <v>325840.384803375</v>
      </c>
      <c r="L68" s="18">
        <v>60000</v>
      </c>
      <c r="M68" s="16" t="s">
        <v>18</v>
      </c>
    </row>
    <row r="69" customHeight="1" spans="1:13">
      <c r="A69" s="16">
        <v>60</v>
      </c>
      <c r="B69" s="16"/>
      <c r="C69" s="21" t="s">
        <v>79</v>
      </c>
      <c r="D69" s="22">
        <v>420</v>
      </c>
      <c r="E69" s="17">
        <v>555808.577705882</v>
      </c>
      <c r="F69" s="18">
        <v>579430</v>
      </c>
      <c r="G69" s="18">
        <v>21000</v>
      </c>
      <c r="H69" s="18">
        <v>22615.308315424</v>
      </c>
      <c r="I69" s="17">
        <v>8400.54859911298</v>
      </c>
      <c r="J69" s="17">
        <v>72462.3359879704</v>
      </c>
      <c r="K69" s="17">
        <f t="shared" si="15"/>
        <v>-148099.615196625</v>
      </c>
      <c r="L69" s="18">
        <v>20000</v>
      </c>
      <c r="M69" s="16" t="s">
        <v>18</v>
      </c>
    </row>
    <row r="70" customHeight="1" spans="1:13">
      <c r="A70" s="16">
        <v>61</v>
      </c>
      <c r="B70" s="16"/>
      <c r="C70" s="16" t="s">
        <v>81</v>
      </c>
      <c r="D70" s="16">
        <v>300</v>
      </c>
      <c r="E70" s="17">
        <v>325788.95</v>
      </c>
      <c r="F70" s="18">
        <v>91680</v>
      </c>
      <c r="G70" s="18">
        <v>15000</v>
      </c>
      <c r="H70" s="18">
        <v>11086.9565217391</v>
      </c>
      <c r="I70" s="17">
        <v>6000.39185650927</v>
      </c>
      <c r="J70" s="17">
        <f t="shared" si="13"/>
        <v>39507.8821046257</v>
      </c>
      <c r="K70" s="17">
        <f t="shared" si="15"/>
        <v>162513.719517126</v>
      </c>
      <c r="L70" s="18">
        <v>40000</v>
      </c>
      <c r="M70" s="16" t="s">
        <v>348</v>
      </c>
    </row>
    <row r="71" customHeight="1" spans="1:13">
      <c r="A71" s="16">
        <v>62</v>
      </c>
      <c r="B71" s="16"/>
      <c r="C71" s="16" t="s">
        <v>82</v>
      </c>
      <c r="D71" s="16">
        <v>300</v>
      </c>
      <c r="E71" s="17">
        <v>339625.79</v>
      </c>
      <c r="F71" s="18">
        <v>184830</v>
      </c>
      <c r="G71" s="18">
        <v>15000</v>
      </c>
      <c r="H71" s="18">
        <v>11086.9565217391</v>
      </c>
      <c r="I71" s="17">
        <v>6000.39185650927</v>
      </c>
      <c r="J71" s="17">
        <f t="shared" si="13"/>
        <v>39507.8821046257</v>
      </c>
      <c r="K71" s="17">
        <f t="shared" si="15"/>
        <v>83200.5595171259</v>
      </c>
      <c r="L71" s="18">
        <v>30000</v>
      </c>
      <c r="M71" s="16" t="s">
        <v>348</v>
      </c>
    </row>
    <row r="72" customHeight="1" spans="1:13">
      <c r="A72" s="16">
        <v>63</v>
      </c>
      <c r="B72" s="16"/>
      <c r="C72" s="21" t="s">
        <v>83</v>
      </c>
      <c r="D72" s="22">
        <v>420</v>
      </c>
      <c r="E72" s="17">
        <v>555808.577705882</v>
      </c>
      <c r="F72" s="18">
        <v>66380</v>
      </c>
      <c r="G72" s="18">
        <v>21000</v>
      </c>
      <c r="H72" s="18">
        <v>22615.308315424</v>
      </c>
      <c r="I72" s="17">
        <v>8400.54859911298</v>
      </c>
      <c r="J72" s="17">
        <v>72462.3359879704</v>
      </c>
      <c r="K72" s="17">
        <f t="shared" si="15"/>
        <v>364950.384803375</v>
      </c>
      <c r="L72" s="18">
        <v>60000</v>
      </c>
      <c r="M72" s="16" t="s">
        <v>18</v>
      </c>
    </row>
    <row r="73" customHeight="1" spans="1:13">
      <c r="A73" s="16">
        <v>64</v>
      </c>
      <c r="B73" s="16"/>
      <c r="C73" s="21" t="s">
        <v>84</v>
      </c>
      <c r="D73" s="22">
        <v>420</v>
      </c>
      <c r="E73" s="17">
        <v>555808.577705882</v>
      </c>
      <c r="F73" s="18">
        <v>142860</v>
      </c>
      <c r="G73" s="18">
        <v>21000</v>
      </c>
      <c r="H73" s="18">
        <v>22615.308315424</v>
      </c>
      <c r="I73" s="17">
        <v>8400.54859911298</v>
      </c>
      <c r="J73" s="17">
        <v>72462.3359879704</v>
      </c>
      <c r="K73" s="17">
        <f t="shared" si="15"/>
        <v>288470.384803375</v>
      </c>
      <c r="L73" s="18">
        <v>50000</v>
      </c>
      <c r="M73" s="16" t="s">
        <v>18</v>
      </c>
    </row>
    <row r="74" customHeight="1" spans="1:13">
      <c r="A74" s="16">
        <v>65</v>
      </c>
      <c r="B74" s="16"/>
      <c r="C74" s="16" t="s">
        <v>85</v>
      </c>
      <c r="D74" s="16">
        <v>300</v>
      </c>
      <c r="E74" s="17">
        <v>346859.64</v>
      </c>
      <c r="F74" s="18">
        <v>424180</v>
      </c>
      <c r="G74" s="18">
        <v>15000</v>
      </c>
      <c r="H74" s="18">
        <v>11086.9565217391</v>
      </c>
      <c r="I74" s="17">
        <v>6000.39185650927</v>
      </c>
      <c r="J74" s="17">
        <f t="shared" ref="J74:J80" si="16">7393636.75/56143*D74</f>
        <v>39507.8821046257</v>
      </c>
      <c r="K74" s="17">
        <f t="shared" si="15"/>
        <v>-148915.590482874</v>
      </c>
      <c r="L74" s="18">
        <v>20000</v>
      </c>
      <c r="M74" s="16" t="s">
        <v>348</v>
      </c>
    </row>
    <row r="75" customHeight="1" spans="1:13">
      <c r="A75" s="16">
        <v>66</v>
      </c>
      <c r="B75" s="16"/>
      <c r="C75" s="16" t="s">
        <v>86</v>
      </c>
      <c r="D75" s="16">
        <v>300</v>
      </c>
      <c r="E75" s="17">
        <v>328689.08</v>
      </c>
      <c r="F75" s="18">
        <v>38080</v>
      </c>
      <c r="G75" s="18">
        <v>15000</v>
      </c>
      <c r="H75" s="18">
        <v>11086.9565217391</v>
      </c>
      <c r="I75" s="17">
        <v>6000.39185650927</v>
      </c>
      <c r="J75" s="17">
        <f t="shared" si="16"/>
        <v>39507.8821046257</v>
      </c>
      <c r="K75" s="17">
        <f t="shared" si="15"/>
        <v>219013.849517126</v>
      </c>
      <c r="L75" s="18">
        <v>50000</v>
      </c>
      <c r="M75" s="16" t="s">
        <v>348</v>
      </c>
    </row>
    <row r="76" customHeight="1" spans="1:13">
      <c r="A76" s="16">
        <v>67</v>
      </c>
      <c r="B76" s="16"/>
      <c r="C76" s="21" t="s">
        <v>87</v>
      </c>
      <c r="D76" s="22">
        <v>420</v>
      </c>
      <c r="E76" s="17">
        <v>580923.604386793</v>
      </c>
      <c r="F76" s="18">
        <v>75280</v>
      </c>
      <c r="G76" s="18">
        <v>21000</v>
      </c>
      <c r="H76" s="18">
        <v>22615.308315424</v>
      </c>
      <c r="I76" s="17">
        <v>8400.54859911298</v>
      </c>
      <c r="J76" s="17">
        <v>72462.3359879704</v>
      </c>
      <c r="K76" s="17">
        <f t="shared" si="15"/>
        <v>381165.411484286</v>
      </c>
      <c r="L76" s="18">
        <v>60000</v>
      </c>
      <c r="M76" s="16" t="s">
        <v>18</v>
      </c>
    </row>
    <row r="77" customHeight="1" spans="1:13">
      <c r="A77" s="16">
        <v>68</v>
      </c>
      <c r="B77" s="16"/>
      <c r="C77" s="22" t="s">
        <v>88</v>
      </c>
      <c r="D77" s="22">
        <v>336</v>
      </c>
      <c r="E77" s="17">
        <v>444646.862164706</v>
      </c>
      <c r="F77" s="18">
        <v>56520</v>
      </c>
      <c r="G77" s="18">
        <v>16800</v>
      </c>
      <c r="H77" s="18">
        <v>18092.2466523392</v>
      </c>
      <c r="I77" s="17">
        <v>6720.43887929038</v>
      </c>
      <c r="J77" s="17">
        <v>57969.8687903763</v>
      </c>
      <c r="K77" s="17">
        <f t="shared" si="15"/>
        <v>288544.3078427</v>
      </c>
      <c r="L77" s="18">
        <v>50000</v>
      </c>
      <c r="M77" s="16" t="s">
        <v>18</v>
      </c>
    </row>
    <row r="78" customHeight="1" spans="1:13">
      <c r="A78" s="16" t="s">
        <v>31</v>
      </c>
      <c r="B78" s="16"/>
      <c r="C78" s="21">
        <v>10</v>
      </c>
      <c r="D78" s="22">
        <f t="shared" ref="D78:L78" si="17">SUM(D68:D77)</f>
        <v>3636</v>
      </c>
      <c r="E78" s="17">
        <f t="shared" si="17"/>
        <v>4589768.23737503</v>
      </c>
      <c r="F78" s="23">
        <f t="shared" si="17"/>
        <v>1764730</v>
      </c>
      <c r="G78" s="23">
        <f t="shared" si="17"/>
        <v>181800</v>
      </c>
      <c r="H78" s="23">
        <f t="shared" si="17"/>
        <v>175516.614316416</v>
      </c>
      <c r="I78" s="30">
        <f t="shared" si="17"/>
        <v>72724.7493008924</v>
      </c>
      <c r="J78" s="17">
        <f t="shared" si="17"/>
        <v>578313.077148731</v>
      </c>
      <c r="K78" s="17">
        <f t="shared" si="17"/>
        <v>1816683.79660899</v>
      </c>
      <c r="L78" s="18">
        <f t="shared" si="17"/>
        <v>440000</v>
      </c>
      <c r="M78" s="16"/>
    </row>
    <row r="79" customHeight="1" spans="1:13">
      <c r="A79" s="16">
        <v>69</v>
      </c>
      <c r="B79" s="16" t="s">
        <v>89</v>
      </c>
      <c r="C79" s="16" t="s">
        <v>90</v>
      </c>
      <c r="D79" s="16">
        <v>300</v>
      </c>
      <c r="E79" s="17">
        <v>312946.51</v>
      </c>
      <c r="F79" s="18">
        <v>364630</v>
      </c>
      <c r="G79" s="18">
        <v>15000</v>
      </c>
      <c r="H79" s="18">
        <v>11086.9565217391</v>
      </c>
      <c r="I79" s="17">
        <v>6000.39185650927</v>
      </c>
      <c r="J79" s="17">
        <f t="shared" si="16"/>
        <v>39507.8821046257</v>
      </c>
      <c r="K79" s="17">
        <f t="shared" ref="K79:K87" si="18">E79-F79-G79-H79-I79-J79</f>
        <v>-123278.720482874</v>
      </c>
      <c r="L79" s="18">
        <v>20000</v>
      </c>
      <c r="M79" s="16" t="s">
        <v>348</v>
      </c>
    </row>
    <row r="80" customHeight="1" spans="1:13">
      <c r="A80" s="16">
        <v>70</v>
      </c>
      <c r="B80" s="16"/>
      <c r="C80" s="16" t="s">
        <v>91</v>
      </c>
      <c r="D80" s="16">
        <v>300</v>
      </c>
      <c r="E80" s="17">
        <v>362148.34</v>
      </c>
      <c r="F80" s="18">
        <v>455370</v>
      </c>
      <c r="G80" s="18">
        <v>15000</v>
      </c>
      <c r="H80" s="18">
        <v>11086.9565217391</v>
      </c>
      <c r="I80" s="17">
        <v>6000.39185650927</v>
      </c>
      <c r="J80" s="17">
        <f t="shared" si="16"/>
        <v>39507.8821046257</v>
      </c>
      <c r="K80" s="17">
        <f t="shared" si="18"/>
        <v>-164816.890482874</v>
      </c>
      <c r="L80" s="18">
        <v>20000</v>
      </c>
      <c r="M80" s="16" t="s">
        <v>348</v>
      </c>
    </row>
    <row r="81" customHeight="1" spans="1:13">
      <c r="A81" s="16">
        <v>71</v>
      </c>
      <c r="B81" s="16"/>
      <c r="C81" s="16" t="s">
        <v>92</v>
      </c>
      <c r="D81" s="16">
        <v>119</v>
      </c>
      <c r="E81" s="17">
        <v>158136.531313951</v>
      </c>
      <c r="F81" s="18">
        <v>175460</v>
      </c>
      <c r="G81" s="18">
        <v>5950</v>
      </c>
      <c r="H81" s="18">
        <v>6407.67068937014</v>
      </c>
      <c r="I81" s="17">
        <v>2380.15543641534</v>
      </c>
      <c r="J81" s="17">
        <v>20530.9951965916</v>
      </c>
      <c r="K81" s="17">
        <f t="shared" si="18"/>
        <v>-52592.2900084261</v>
      </c>
      <c r="L81" s="18">
        <v>20000</v>
      </c>
      <c r="M81" s="16" t="s">
        <v>18</v>
      </c>
    </row>
    <row r="82" customHeight="1" spans="1:13">
      <c r="A82" s="16">
        <v>72</v>
      </c>
      <c r="B82" s="16"/>
      <c r="C82" s="16" t="s">
        <v>89</v>
      </c>
      <c r="D82" s="16">
        <v>420</v>
      </c>
      <c r="E82" s="17">
        <v>558128.934049238</v>
      </c>
      <c r="F82" s="18">
        <v>632410</v>
      </c>
      <c r="G82" s="18">
        <v>21000</v>
      </c>
      <c r="H82" s="18">
        <v>22615.308315424</v>
      </c>
      <c r="I82" s="17">
        <v>8400.54859911298</v>
      </c>
      <c r="J82" s="17">
        <v>72462.3359879704</v>
      </c>
      <c r="K82" s="17">
        <f t="shared" si="18"/>
        <v>-198759.258853269</v>
      </c>
      <c r="L82" s="18">
        <v>20000</v>
      </c>
      <c r="M82" s="16" t="s">
        <v>18</v>
      </c>
    </row>
    <row r="83" customHeight="1" spans="1:13">
      <c r="A83" s="16">
        <v>73</v>
      </c>
      <c r="B83" s="16"/>
      <c r="C83" s="16" t="s">
        <v>93</v>
      </c>
      <c r="D83" s="16">
        <v>420</v>
      </c>
      <c r="E83" s="17">
        <v>558128.934049238</v>
      </c>
      <c r="F83" s="18">
        <v>158550</v>
      </c>
      <c r="G83" s="18">
        <v>21000</v>
      </c>
      <c r="H83" s="18">
        <v>22615.308315424</v>
      </c>
      <c r="I83" s="17">
        <v>8400.54859911298</v>
      </c>
      <c r="J83" s="17">
        <v>72462.3359879704</v>
      </c>
      <c r="K83" s="17">
        <f t="shared" si="18"/>
        <v>275100.741146731</v>
      </c>
      <c r="L83" s="18">
        <v>50000</v>
      </c>
      <c r="M83" s="16" t="s">
        <v>18</v>
      </c>
    </row>
    <row r="84" customHeight="1" spans="1:13">
      <c r="A84" s="16">
        <v>74</v>
      </c>
      <c r="B84" s="16"/>
      <c r="C84" s="16" t="s">
        <v>94</v>
      </c>
      <c r="D84" s="16">
        <v>420</v>
      </c>
      <c r="E84" s="17">
        <v>558128.934049238</v>
      </c>
      <c r="F84" s="18">
        <v>169730</v>
      </c>
      <c r="G84" s="18">
        <v>21000</v>
      </c>
      <c r="H84" s="18">
        <v>22615.308315424</v>
      </c>
      <c r="I84" s="17">
        <v>8400.54859911298</v>
      </c>
      <c r="J84" s="17">
        <v>72462.3359879704</v>
      </c>
      <c r="K84" s="17">
        <f t="shared" si="18"/>
        <v>263920.741146731</v>
      </c>
      <c r="L84" s="18">
        <v>50000</v>
      </c>
      <c r="M84" s="16" t="s">
        <v>18</v>
      </c>
    </row>
    <row r="85" customHeight="1" spans="1:13">
      <c r="A85" s="16">
        <v>75</v>
      </c>
      <c r="B85" s="16"/>
      <c r="C85" s="16" t="s">
        <v>95</v>
      </c>
      <c r="D85" s="16">
        <v>300</v>
      </c>
      <c r="E85" s="17">
        <v>365630.57</v>
      </c>
      <c r="F85" s="18">
        <v>412690</v>
      </c>
      <c r="G85" s="18">
        <v>15000</v>
      </c>
      <c r="H85" s="18">
        <v>11086.9565217391</v>
      </c>
      <c r="I85" s="17">
        <v>6000.39185650927</v>
      </c>
      <c r="J85" s="17">
        <f t="shared" ref="J85:J90" si="19">7393636.75/56143*D85</f>
        <v>39507.8821046257</v>
      </c>
      <c r="K85" s="17">
        <f t="shared" si="18"/>
        <v>-118654.660482874</v>
      </c>
      <c r="L85" s="18">
        <v>20000</v>
      </c>
      <c r="M85" s="16" t="s">
        <v>348</v>
      </c>
    </row>
    <row r="86" customHeight="1" spans="1:13">
      <c r="A86" s="16">
        <v>76</v>
      </c>
      <c r="B86" s="16"/>
      <c r="C86" s="16" t="s">
        <v>96</v>
      </c>
      <c r="D86" s="16">
        <v>420</v>
      </c>
      <c r="E86" s="17">
        <v>558128.934049238</v>
      </c>
      <c r="F86" s="18">
        <v>322430</v>
      </c>
      <c r="G86" s="18">
        <v>21000</v>
      </c>
      <c r="H86" s="18">
        <v>22615.308315424</v>
      </c>
      <c r="I86" s="17">
        <v>8400.54859911298</v>
      </c>
      <c r="J86" s="17">
        <v>72462.3359879704</v>
      </c>
      <c r="K86" s="17">
        <f t="shared" si="18"/>
        <v>111220.741146731</v>
      </c>
      <c r="L86" s="18">
        <v>40000</v>
      </c>
      <c r="M86" s="16" t="s">
        <v>18</v>
      </c>
    </row>
    <row r="87" customHeight="1" spans="1:13">
      <c r="A87" s="16">
        <v>77</v>
      </c>
      <c r="B87" s="16"/>
      <c r="C87" s="16" t="s">
        <v>97</v>
      </c>
      <c r="D87" s="16">
        <v>420</v>
      </c>
      <c r="E87" s="17">
        <v>558128.934049238</v>
      </c>
      <c r="F87" s="18">
        <v>399860</v>
      </c>
      <c r="G87" s="18">
        <v>21000</v>
      </c>
      <c r="H87" s="18">
        <v>22615.308315424</v>
      </c>
      <c r="I87" s="17">
        <v>8400.54859911298</v>
      </c>
      <c r="J87" s="17">
        <v>72462.3359879704</v>
      </c>
      <c r="K87" s="17">
        <f t="shared" si="18"/>
        <v>33790.7411467306</v>
      </c>
      <c r="L87" s="18">
        <v>30000</v>
      </c>
      <c r="M87" s="16" t="s">
        <v>18</v>
      </c>
    </row>
    <row r="88" customHeight="1" spans="1:13">
      <c r="A88" s="16" t="s">
        <v>31</v>
      </c>
      <c r="B88" s="16"/>
      <c r="C88" s="16">
        <v>9</v>
      </c>
      <c r="D88" s="16">
        <f t="shared" ref="D88:L88" si="20">SUM(D79:D87)</f>
        <v>3119</v>
      </c>
      <c r="E88" s="17">
        <f t="shared" si="20"/>
        <v>3989506.62156014</v>
      </c>
      <c r="F88" s="18">
        <f t="shared" si="20"/>
        <v>3091130</v>
      </c>
      <c r="G88" s="18">
        <f t="shared" si="20"/>
        <v>155950</v>
      </c>
      <c r="H88" s="18">
        <f t="shared" si="20"/>
        <v>152745.081831707</v>
      </c>
      <c r="I88" s="17">
        <f t="shared" si="20"/>
        <v>62384.0740015081</v>
      </c>
      <c r="J88" s="17">
        <f t="shared" si="20"/>
        <v>501366.321450321</v>
      </c>
      <c r="K88" s="17">
        <f t="shared" si="20"/>
        <v>25931.1442766048</v>
      </c>
      <c r="L88" s="18">
        <f t="shared" si="20"/>
        <v>270000</v>
      </c>
      <c r="M88" s="16"/>
    </row>
    <row r="89" customHeight="1" spans="1:13">
      <c r="A89" s="16">
        <v>78</v>
      </c>
      <c r="B89" s="19" t="s">
        <v>98</v>
      </c>
      <c r="C89" s="16" t="s">
        <v>99</v>
      </c>
      <c r="D89" s="16">
        <v>300</v>
      </c>
      <c r="E89" s="17">
        <v>315931.17</v>
      </c>
      <c r="F89" s="18">
        <v>298530</v>
      </c>
      <c r="G89" s="18">
        <v>15000</v>
      </c>
      <c r="H89" s="18">
        <v>11086.9565217391</v>
      </c>
      <c r="I89" s="17">
        <v>6000.39185650927</v>
      </c>
      <c r="J89" s="17">
        <f t="shared" si="19"/>
        <v>39507.8821046257</v>
      </c>
      <c r="K89" s="17">
        <f t="shared" ref="K89:K96" si="21">E89-F89-G89-H89-I89-J89</f>
        <v>-54194.0604828741</v>
      </c>
      <c r="L89" s="18">
        <v>20000</v>
      </c>
      <c r="M89" s="16" t="s">
        <v>348</v>
      </c>
    </row>
    <row r="90" customHeight="1" spans="1:13">
      <c r="A90" s="16">
        <v>79</v>
      </c>
      <c r="B90" s="20"/>
      <c r="C90" s="16" t="s">
        <v>100</v>
      </c>
      <c r="D90" s="16">
        <v>300</v>
      </c>
      <c r="E90" s="17">
        <v>299342.66</v>
      </c>
      <c r="F90" s="18">
        <v>332980</v>
      </c>
      <c r="G90" s="18">
        <v>15000</v>
      </c>
      <c r="H90" s="18">
        <v>11086.9565217391</v>
      </c>
      <c r="I90" s="17">
        <v>6000.39185650927</v>
      </c>
      <c r="J90" s="17">
        <f t="shared" si="19"/>
        <v>39507.8821046257</v>
      </c>
      <c r="K90" s="17">
        <f t="shared" si="21"/>
        <v>-105232.570482874</v>
      </c>
      <c r="L90" s="18">
        <v>20000</v>
      </c>
      <c r="M90" s="16" t="s">
        <v>348</v>
      </c>
    </row>
    <row r="91" customHeight="1" spans="1:13">
      <c r="A91" s="16">
        <v>80</v>
      </c>
      <c r="B91" s="20"/>
      <c r="C91" s="16" t="s">
        <v>101</v>
      </c>
      <c r="D91" s="16">
        <v>420</v>
      </c>
      <c r="E91" s="17">
        <v>480152.7824</v>
      </c>
      <c r="F91" s="18">
        <v>89570</v>
      </c>
      <c r="G91" s="18">
        <v>21000</v>
      </c>
      <c r="H91" s="18">
        <v>22615.308315424</v>
      </c>
      <c r="I91" s="17">
        <v>8400.54859911298</v>
      </c>
      <c r="J91" s="17">
        <v>72462.3359879704</v>
      </c>
      <c r="K91" s="17">
        <f t="shared" si="21"/>
        <v>266104.589497493</v>
      </c>
      <c r="L91" s="18">
        <v>50000</v>
      </c>
      <c r="M91" s="16" t="s">
        <v>18</v>
      </c>
    </row>
    <row r="92" customHeight="1" spans="1:13">
      <c r="A92" s="16">
        <v>81</v>
      </c>
      <c r="B92" s="20"/>
      <c r="C92" s="16" t="s">
        <v>98</v>
      </c>
      <c r="D92" s="16">
        <v>420</v>
      </c>
      <c r="E92" s="17">
        <v>480152.7824</v>
      </c>
      <c r="F92" s="18">
        <v>71040</v>
      </c>
      <c r="G92" s="18">
        <v>21000</v>
      </c>
      <c r="H92" s="18">
        <v>22615.308315424</v>
      </c>
      <c r="I92" s="17">
        <v>8400.54859911298</v>
      </c>
      <c r="J92" s="17">
        <v>72462.3359879704</v>
      </c>
      <c r="K92" s="17">
        <f t="shared" si="21"/>
        <v>284634.589497493</v>
      </c>
      <c r="L92" s="18">
        <v>50000</v>
      </c>
      <c r="M92" s="16" t="s">
        <v>18</v>
      </c>
    </row>
    <row r="93" customHeight="1" spans="1:13">
      <c r="A93" s="16">
        <v>82</v>
      </c>
      <c r="B93" s="20"/>
      <c r="C93" s="16" t="s">
        <v>102</v>
      </c>
      <c r="D93" s="16">
        <v>420</v>
      </c>
      <c r="E93" s="17">
        <v>574493.484</v>
      </c>
      <c r="F93" s="18">
        <v>152040</v>
      </c>
      <c r="G93" s="18">
        <v>21000</v>
      </c>
      <c r="H93" s="18">
        <v>22615.308315424</v>
      </c>
      <c r="I93" s="17">
        <v>8400.54859911298</v>
      </c>
      <c r="J93" s="17">
        <v>72462.3359879704</v>
      </c>
      <c r="K93" s="17">
        <f t="shared" si="21"/>
        <v>297975.291097493</v>
      </c>
      <c r="L93" s="18">
        <v>50000</v>
      </c>
      <c r="M93" s="16" t="s">
        <v>18</v>
      </c>
    </row>
    <row r="94" customHeight="1" spans="1:13">
      <c r="A94" s="16">
        <v>83</v>
      </c>
      <c r="B94" s="20"/>
      <c r="C94" s="16" t="s">
        <v>103</v>
      </c>
      <c r="D94" s="16">
        <v>420</v>
      </c>
      <c r="E94" s="17">
        <v>574493.484</v>
      </c>
      <c r="F94" s="18">
        <v>173090</v>
      </c>
      <c r="G94" s="18">
        <v>21000</v>
      </c>
      <c r="H94" s="18">
        <v>22615.308315424</v>
      </c>
      <c r="I94" s="17">
        <v>8400.54859911298</v>
      </c>
      <c r="J94" s="17">
        <v>72462.3359879704</v>
      </c>
      <c r="K94" s="17">
        <f t="shared" si="21"/>
        <v>276925.291097493</v>
      </c>
      <c r="L94" s="18">
        <v>50000</v>
      </c>
      <c r="M94" s="16" t="s">
        <v>18</v>
      </c>
    </row>
    <row r="95" customHeight="1" spans="1:13">
      <c r="A95" s="16">
        <v>84</v>
      </c>
      <c r="B95" s="20"/>
      <c r="C95" s="16" t="s">
        <v>104</v>
      </c>
      <c r="D95" s="16">
        <v>420</v>
      </c>
      <c r="E95" s="17">
        <v>574493.484</v>
      </c>
      <c r="F95" s="18">
        <v>351290</v>
      </c>
      <c r="G95" s="18">
        <v>21000</v>
      </c>
      <c r="H95" s="18">
        <v>22615.308315424</v>
      </c>
      <c r="I95" s="17">
        <v>8400.54859911298</v>
      </c>
      <c r="J95" s="17">
        <v>72462.3359879704</v>
      </c>
      <c r="K95" s="17">
        <f t="shared" si="21"/>
        <v>98725.2910974927</v>
      </c>
      <c r="L95" s="18">
        <v>30000</v>
      </c>
      <c r="M95" s="16" t="s">
        <v>18</v>
      </c>
    </row>
    <row r="96" customHeight="1" spans="1:13">
      <c r="A96" s="16">
        <v>85</v>
      </c>
      <c r="B96" s="24"/>
      <c r="C96" s="16" t="s">
        <v>105</v>
      </c>
      <c r="D96" s="16">
        <v>420</v>
      </c>
      <c r="E96" s="17">
        <v>574493.484</v>
      </c>
      <c r="F96" s="18">
        <v>394430</v>
      </c>
      <c r="G96" s="18">
        <v>21000</v>
      </c>
      <c r="H96" s="18">
        <v>22615.308315424</v>
      </c>
      <c r="I96" s="17">
        <v>8400.54859911298</v>
      </c>
      <c r="J96" s="17">
        <v>72462.3359879704</v>
      </c>
      <c r="K96" s="17">
        <f t="shared" si="21"/>
        <v>55585.2910974927</v>
      </c>
      <c r="L96" s="18">
        <v>30000</v>
      </c>
      <c r="M96" s="16" t="s">
        <v>18</v>
      </c>
    </row>
    <row r="97" customHeight="1" spans="1:13">
      <c r="A97" s="16" t="s">
        <v>31</v>
      </c>
      <c r="B97" s="16"/>
      <c r="C97" s="16">
        <v>8</v>
      </c>
      <c r="D97" s="16">
        <f t="shared" ref="D97:L97" si="22">SUM(D89:D96)</f>
        <v>3120</v>
      </c>
      <c r="E97" s="17">
        <f t="shared" si="22"/>
        <v>3873553.3308</v>
      </c>
      <c r="F97" s="18">
        <f t="shared" si="22"/>
        <v>1862970</v>
      </c>
      <c r="G97" s="18">
        <f t="shared" si="22"/>
        <v>156000</v>
      </c>
      <c r="H97" s="18">
        <f t="shared" si="22"/>
        <v>157865.762936022</v>
      </c>
      <c r="I97" s="17">
        <f t="shared" si="22"/>
        <v>62404.0753076964</v>
      </c>
      <c r="J97" s="17">
        <f t="shared" si="22"/>
        <v>513789.780137074</v>
      </c>
      <c r="K97" s="17">
        <f t="shared" si="22"/>
        <v>1120523.71241921</v>
      </c>
      <c r="L97" s="18">
        <f t="shared" si="22"/>
        <v>300000</v>
      </c>
      <c r="M97" s="16"/>
    </row>
    <row r="98" customHeight="1" spans="1:13">
      <c r="A98" s="16">
        <v>86</v>
      </c>
      <c r="B98" s="19" t="s">
        <v>106</v>
      </c>
      <c r="C98" s="16" t="s">
        <v>107</v>
      </c>
      <c r="D98" s="16">
        <v>378</v>
      </c>
      <c r="E98" s="17">
        <v>520786.49496338</v>
      </c>
      <c r="F98" s="18">
        <v>160280</v>
      </c>
      <c r="G98" s="18">
        <v>18900</v>
      </c>
      <c r="H98" s="18">
        <v>20353.7774838816</v>
      </c>
      <c r="I98" s="17">
        <v>7560.49373920168</v>
      </c>
      <c r="J98" s="17">
        <v>65216.1023891734</v>
      </c>
      <c r="K98" s="17">
        <f t="shared" ref="K98:K110" si="23">E98-F98-G98-H98-I98-J98</f>
        <v>248476.121351123</v>
      </c>
      <c r="L98" s="18">
        <v>50000</v>
      </c>
      <c r="M98" s="16" t="s">
        <v>18</v>
      </c>
    </row>
    <row r="99" customHeight="1" spans="1:13">
      <c r="A99" s="16">
        <v>87</v>
      </c>
      <c r="B99" s="20"/>
      <c r="C99" s="16" t="s">
        <v>108</v>
      </c>
      <c r="D99" s="16">
        <v>413</v>
      </c>
      <c r="E99" s="17">
        <v>569007.466719249</v>
      </c>
      <c r="F99" s="18">
        <v>258240</v>
      </c>
      <c r="G99" s="18">
        <v>20650</v>
      </c>
      <c r="H99" s="18">
        <v>22238.386510167</v>
      </c>
      <c r="I99" s="17">
        <v>8260.53945579443</v>
      </c>
      <c r="J99" s="17">
        <v>71254.6303881709</v>
      </c>
      <c r="K99" s="17">
        <f t="shared" si="23"/>
        <v>188363.910365117</v>
      </c>
      <c r="L99" s="18">
        <v>40000</v>
      </c>
      <c r="M99" s="16" t="s">
        <v>18</v>
      </c>
    </row>
    <row r="100" customHeight="1" spans="1:13">
      <c r="A100" s="16">
        <v>88</v>
      </c>
      <c r="B100" s="20" t="s">
        <v>106</v>
      </c>
      <c r="C100" s="16" t="s">
        <v>109</v>
      </c>
      <c r="D100" s="16">
        <v>420</v>
      </c>
      <c r="E100" s="17">
        <v>578651.661070422</v>
      </c>
      <c r="F100" s="18">
        <v>272880</v>
      </c>
      <c r="G100" s="18">
        <v>21000</v>
      </c>
      <c r="H100" s="18">
        <v>22615.308315424</v>
      </c>
      <c r="I100" s="17">
        <v>8400.54859911298</v>
      </c>
      <c r="J100" s="17">
        <v>72462.3359879704</v>
      </c>
      <c r="K100" s="17">
        <f t="shared" si="23"/>
        <v>181293.468167915</v>
      </c>
      <c r="L100" s="18">
        <v>40000</v>
      </c>
      <c r="M100" s="16" t="s">
        <v>18</v>
      </c>
    </row>
    <row r="101" customHeight="1" spans="1:13">
      <c r="A101" s="16">
        <v>89</v>
      </c>
      <c r="B101" s="20"/>
      <c r="C101" s="16" t="s">
        <v>110</v>
      </c>
      <c r="D101" s="16">
        <v>553</v>
      </c>
      <c r="E101" s="17">
        <v>734869.76316483</v>
      </c>
      <c r="F101" s="18">
        <v>560720</v>
      </c>
      <c r="G101" s="18">
        <v>27650</v>
      </c>
      <c r="H101" s="18">
        <v>29776.8226153083</v>
      </c>
      <c r="I101" s="17">
        <v>11060.7223221654</v>
      </c>
      <c r="J101" s="17">
        <v>95408.7423841611</v>
      </c>
      <c r="K101" s="17">
        <f t="shared" si="23"/>
        <v>10253.4758431952</v>
      </c>
      <c r="L101" s="18">
        <v>30000</v>
      </c>
      <c r="M101" s="16" t="s">
        <v>18</v>
      </c>
    </row>
    <row r="102" customHeight="1" spans="1:13">
      <c r="A102" s="16">
        <v>90</v>
      </c>
      <c r="B102" s="20"/>
      <c r="C102" s="16" t="s">
        <v>111</v>
      </c>
      <c r="D102" s="16">
        <v>300</v>
      </c>
      <c r="E102" s="17">
        <v>376175.2</v>
      </c>
      <c r="F102" s="18">
        <v>298270</v>
      </c>
      <c r="G102" s="18">
        <v>15000</v>
      </c>
      <c r="H102" s="18">
        <v>11086.9565217391</v>
      </c>
      <c r="I102" s="17">
        <v>6000.39185650927</v>
      </c>
      <c r="J102" s="17">
        <f t="shared" ref="J102:J107" si="24">7393636.75/56143*D102</f>
        <v>39507.8821046257</v>
      </c>
      <c r="K102" s="17">
        <f t="shared" si="23"/>
        <v>6309.96951712595</v>
      </c>
      <c r="L102" s="18">
        <v>30000</v>
      </c>
      <c r="M102" s="16" t="s">
        <v>348</v>
      </c>
    </row>
    <row r="103" customHeight="1" spans="1:13">
      <c r="A103" s="16">
        <v>91</v>
      </c>
      <c r="B103" s="20"/>
      <c r="C103" s="16" t="s">
        <v>112</v>
      </c>
      <c r="D103" s="16">
        <v>300</v>
      </c>
      <c r="E103" s="17">
        <v>382922.67</v>
      </c>
      <c r="F103" s="18">
        <v>255490</v>
      </c>
      <c r="G103" s="18">
        <v>15000</v>
      </c>
      <c r="H103" s="18">
        <v>11086.9565217391</v>
      </c>
      <c r="I103" s="17">
        <v>6000.39185650927</v>
      </c>
      <c r="J103" s="17">
        <f t="shared" si="24"/>
        <v>39507.8821046257</v>
      </c>
      <c r="K103" s="17">
        <f t="shared" si="23"/>
        <v>55837.4395171259</v>
      </c>
      <c r="L103" s="18">
        <v>30000</v>
      </c>
      <c r="M103" s="16" t="s">
        <v>348</v>
      </c>
    </row>
    <row r="104" customHeight="1" spans="1:13">
      <c r="A104" s="16">
        <v>92</v>
      </c>
      <c r="B104" s="20"/>
      <c r="C104" s="16" t="s">
        <v>113</v>
      </c>
      <c r="D104" s="16">
        <v>196</v>
      </c>
      <c r="E104" s="17">
        <v>260460.169222978</v>
      </c>
      <c r="F104" s="18">
        <v>107400</v>
      </c>
      <c r="G104" s="18">
        <v>9800</v>
      </c>
      <c r="H104" s="18">
        <v>10553.8105471979</v>
      </c>
      <c r="I104" s="17">
        <v>3920.25601291939</v>
      </c>
      <c r="J104" s="17">
        <v>33815.7567943862</v>
      </c>
      <c r="K104" s="17">
        <f t="shared" si="23"/>
        <v>94970.3458684745</v>
      </c>
      <c r="L104" s="18">
        <v>30000</v>
      </c>
      <c r="M104" s="16" t="s">
        <v>18</v>
      </c>
    </row>
    <row r="105" customHeight="1" spans="1:13">
      <c r="A105" s="16">
        <v>93</v>
      </c>
      <c r="B105" s="20"/>
      <c r="C105" s="16" t="s">
        <v>114</v>
      </c>
      <c r="D105" s="16">
        <v>300</v>
      </c>
      <c r="E105" s="17">
        <v>352150.72</v>
      </c>
      <c r="F105" s="18">
        <v>298920</v>
      </c>
      <c r="G105" s="18">
        <v>15000</v>
      </c>
      <c r="H105" s="18">
        <v>11086.9565217391</v>
      </c>
      <c r="I105" s="17">
        <v>6000.39185650927</v>
      </c>
      <c r="J105" s="17">
        <f t="shared" si="24"/>
        <v>39507.8821046257</v>
      </c>
      <c r="K105" s="17">
        <f t="shared" si="23"/>
        <v>-18364.5104828741</v>
      </c>
      <c r="L105" s="18">
        <v>20000</v>
      </c>
      <c r="M105" s="16" t="s">
        <v>348</v>
      </c>
    </row>
    <row r="106" customHeight="1" spans="1:13">
      <c r="A106" s="16">
        <v>94</v>
      </c>
      <c r="B106" s="20"/>
      <c r="C106" s="16" t="s">
        <v>106</v>
      </c>
      <c r="D106" s="16">
        <v>300</v>
      </c>
      <c r="E106" s="17">
        <v>385556.01</v>
      </c>
      <c r="F106" s="18">
        <v>690860</v>
      </c>
      <c r="G106" s="18">
        <v>15000</v>
      </c>
      <c r="H106" s="18">
        <v>11086.9565217391</v>
      </c>
      <c r="I106" s="17">
        <v>6000.39185650927</v>
      </c>
      <c r="J106" s="17">
        <f t="shared" si="24"/>
        <v>39507.8821046257</v>
      </c>
      <c r="K106" s="17">
        <f t="shared" si="23"/>
        <v>-376899.220482874</v>
      </c>
      <c r="L106" s="18">
        <v>20000</v>
      </c>
      <c r="M106" s="16" t="s">
        <v>348</v>
      </c>
    </row>
    <row r="107" customHeight="1" spans="1:13">
      <c r="A107" s="16">
        <v>95</v>
      </c>
      <c r="B107" s="20"/>
      <c r="C107" s="16" t="s">
        <v>115</v>
      </c>
      <c r="D107" s="16">
        <v>300</v>
      </c>
      <c r="E107" s="17">
        <v>317584.87</v>
      </c>
      <c r="F107" s="18">
        <v>292720</v>
      </c>
      <c r="G107" s="18">
        <v>15000</v>
      </c>
      <c r="H107" s="18">
        <v>11086.9565217391</v>
      </c>
      <c r="I107" s="17">
        <v>6000.39185650927</v>
      </c>
      <c r="J107" s="17">
        <f t="shared" si="24"/>
        <v>39507.8821046257</v>
      </c>
      <c r="K107" s="17">
        <f t="shared" si="23"/>
        <v>-46730.3604828741</v>
      </c>
      <c r="L107" s="18">
        <v>20000</v>
      </c>
      <c r="M107" s="16" t="s">
        <v>348</v>
      </c>
    </row>
    <row r="108" customHeight="1" spans="1:13">
      <c r="A108" s="16">
        <v>96</v>
      </c>
      <c r="B108" s="20"/>
      <c r="C108" s="16" t="s">
        <v>116</v>
      </c>
      <c r="D108" s="16">
        <v>420</v>
      </c>
      <c r="E108" s="17">
        <v>578651.661070422</v>
      </c>
      <c r="F108" s="18">
        <v>241120</v>
      </c>
      <c r="G108" s="18">
        <v>21000</v>
      </c>
      <c r="H108" s="18">
        <v>22615.308315424</v>
      </c>
      <c r="I108" s="17">
        <v>8400.54859911298</v>
      </c>
      <c r="J108" s="17">
        <v>72462.3359879704</v>
      </c>
      <c r="K108" s="17">
        <f t="shared" si="23"/>
        <v>213053.468167915</v>
      </c>
      <c r="L108" s="18">
        <v>50000</v>
      </c>
      <c r="M108" s="16" t="s">
        <v>18</v>
      </c>
    </row>
    <row r="109" customHeight="1" spans="1:13">
      <c r="A109" s="16">
        <v>97</v>
      </c>
      <c r="B109" s="20"/>
      <c r="C109" s="16" t="s">
        <v>117</v>
      </c>
      <c r="D109" s="16">
        <v>364</v>
      </c>
      <c r="E109" s="17">
        <v>483711.742842673</v>
      </c>
      <c r="F109" s="18">
        <v>14880</v>
      </c>
      <c r="G109" s="18">
        <v>18200</v>
      </c>
      <c r="H109" s="18">
        <v>19599.9338733675</v>
      </c>
      <c r="I109" s="17">
        <v>7280.47545256458</v>
      </c>
      <c r="J109" s="17">
        <v>62800.6911895744</v>
      </c>
      <c r="K109" s="17">
        <f t="shared" si="23"/>
        <v>360950.642327167</v>
      </c>
      <c r="L109" s="18">
        <v>60000</v>
      </c>
      <c r="M109" s="16" t="s">
        <v>18</v>
      </c>
    </row>
    <row r="110" customHeight="1" spans="1:13">
      <c r="A110" s="16">
        <v>98</v>
      </c>
      <c r="B110" s="24"/>
      <c r="C110" s="16" t="s">
        <v>118</v>
      </c>
      <c r="D110" s="16">
        <v>420</v>
      </c>
      <c r="E110" s="17">
        <v>578651.661070422</v>
      </c>
      <c r="F110" s="18">
        <v>845500</v>
      </c>
      <c r="G110" s="18">
        <v>21000</v>
      </c>
      <c r="H110" s="18">
        <v>22615.308315424</v>
      </c>
      <c r="I110" s="17">
        <v>8400.54859911298</v>
      </c>
      <c r="J110" s="17">
        <v>72462.3359879704</v>
      </c>
      <c r="K110" s="17">
        <f t="shared" si="23"/>
        <v>-391326.531832085</v>
      </c>
      <c r="L110" s="18">
        <v>20000</v>
      </c>
      <c r="M110" s="16" t="s">
        <v>18</v>
      </c>
    </row>
    <row r="111" customHeight="1" spans="1:13">
      <c r="A111" s="16" t="s">
        <v>31</v>
      </c>
      <c r="B111" s="16"/>
      <c r="C111" s="16">
        <v>13</v>
      </c>
      <c r="D111" s="16">
        <f t="shared" ref="D111:L111" si="25">SUM(D98:D110)</f>
        <v>4664</v>
      </c>
      <c r="E111" s="17">
        <f t="shared" si="25"/>
        <v>6119180.09012438</v>
      </c>
      <c r="F111" s="18">
        <f t="shared" si="25"/>
        <v>4297280</v>
      </c>
      <c r="G111" s="18">
        <f t="shared" si="25"/>
        <v>233200</v>
      </c>
      <c r="H111" s="18">
        <f t="shared" si="25"/>
        <v>225803.43858489</v>
      </c>
      <c r="I111" s="17">
        <f t="shared" si="25"/>
        <v>93286.0920625308</v>
      </c>
      <c r="J111" s="17">
        <f t="shared" si="25"/>
        <v>743422.341632506</v>
      </c>
      <c r="K111" s="17">
        <f t="shared" si="25"/>
        <v>526188.21784445</v>
      </c>
      <c r="L111" s="18">
        <f t="shared" si="25"/>
        <v>440000</v>
      </c>
      <c r="M111" s="16"/>
    </row>
    <row r="112" customHeight="1" spans="1:13">
      <c r="A112" s="16">
        <v>99</v>
      </c>
      <c r="B112" s="19" t="s">
        <v>119</v>
      </c>
      <c r="C112" s="16" t="s">
        <v>119</v>
      </c>
      <c r="D112" s="16">
        <v>300</v>
      </c>
      <c r="E112" s="17">
        <v>364426.3</v>
      </c>
      <c r="F112" s="18">
        <v>97570</v>
      </c>
      <c r="G112" s="18">
        <v>15000</v>
      </c>
      <c r="H112" s="18">
        <v>11086.9565217391</v>
      </c>
      <c r="I112" s="17">
        <v>6000.39185650927</v>
      </c>
      <c r="J112" s="17">
        <f t="shared" ref="J112:J115" si="26">7393636.75/56143*D112</f>
        <v>39507.8821046257</v>
      </c>
      <c r="K112" s="17">
        <f>E112-F112-G112-H112-I112-J112</f>
        <v>195261.069517126</v>
      </c>
      <c r="L112" s="18">
        <v>40000</v>
      </c>
      <c r="M112" s="16" t="s">
        <v>348</v>
      </c>
    </row>
    <row r="113" customHeight="1" spans="1:13">
      <c r="A113" s="16">
        <v>100</v>
      </c>
      <c r="B113" s="24"/>
      <c r="C113" s="16" t="s">
        <v>120</v>
      </c>
      <c r="D113" s="16">
        <v>300</v>
      </c>
      <c r="E113" s="17">
        <v>370693.96</v>
      </c>
      <c r="F113" s="18">
        <v>64920</v>
      </c>
      <c r="G113" s="18">
        <v>15000</v>
      </c>
      <c r="H113" s="18">
        <v>11086.9565217391</v>
      </c>
      <c r="I113" s="17">
        <v>6000.39185650927</v>
      </c>
      <c r="J113" s="17">
        <f t="shared" si="26"/>
        <v>39507.8821046257</v>
      </c>
      <c r="K113" s="17">
        <f>E113-F113-G113-H113-I113-J113</f>
        <v>234178.729517126</v>
      </c>
      <c r="L113" s="18">
        <v>50000</v>
      </c>
      <c r="M113" s="16" t="s">
        <v>348</v>
      </c>
    </row>
    <row r="114" customHeight="1" spans="1:13">
      <c r="A114" s="16" t="s">
        <v>31</v>
      </c>
      <c r="B114" s="16"/>
      <c r="C114" s="16">
        <v>2</v>
      </c>
      <c r="D114" s="16">
        <f t="shared" ref="D114:L114" si="27">SUM(D112:D113)</f>
        <v>600</v>
      </c>
      <c r="E114" s="17">
        <f t="shared" si="27"/>
        <v>735120.26</v>
      </c>
      <c r="F114" s="18">
        <f t="shared" si="27"/>
        <v>162490</v>
      </c>
      <c r="G114" s="18">
        <f t="shared" si="27"/>
        <v>30000</v>
      </c>
      <c r="H114" s="18">
        <f t="shared" si="27"/>
        <v>22173.9130434782</v>
      </c>
      <c r="I114" s="17">
        <f t="shared" si="27"/>
        <v>12000.7837130185</v>
      </c>
      <c r="J114" s="17">
        <f t="shared" si="27"/>
        <v>79015.7642092514</v>
      </c>
      <c r="K114" s="17">
        <f t="shared" si="27"/>
        <v>429439.799034252</v>
      </c>
      <c r="L114" s="18">
        <f t="shared" si="27"/>
        <v>90000</v>
      </c>
      <c r="M114" s="16"/>
    </row>
    <row r="115" customHeight="1" spans="1:13">
      <c r="A115" s="16">
        <v>101</v>
      </c>
      <c r="B115" s="16" t="s">
        <v>121</v>
      </c>
      <c r="C115" s="16" t="s">
        <v>122</v>
      </c>
      <c r="D115" s="16">
        <v>300</v>
      </c>
      <c r="E115" s="17">
        <v>341321.35</v>
      </c>
      <c r="F115" s="18">
        <v>169560</v>
      </c>
      <c r="G115" s="18">
        <v>15000</v>
      </c>
      <c r="H115" s="18">
        <v>11086.9565217391</v>
      </c>
      <c r="I115" s="17">
        <v>6000.39185650927</v>
      </c>
      <c r="J115" s="17">
        <f t="shared" si="26"/>
        <v>39507.8821046257</v>
      </c>
      <c r="K115" s="17">
        <f t="shared" ref="K115:K123" si="28">E115-F115-G115-H115-I115-J115</f>
        <v>100166.119517126</v>
      </c>
      <c r="L115" s="18">
        <v>40000</v>
      </c>
      <c r="M115" s="16" t="s">
        <v>348</v>
      </c>
    </row>
    <row r="116" customHeight="1" spans="1:13">
      <c r="A116" s="16">
        <v>102</v>
      </c>
      <c r="B116" s="16"/>
      <c r="C116" s="16" t="s">
        <v>123</v>
      </c>
      <c r="D116" s="16">
        <v>420</v>
      </c>
      <c r="E116" s="17">
        <v>580923.604386793</v>
      </c>
      <c r="F116" s="18">
        <v>258730</v>
      </c>
      <c r="G116" s="18">
        <v>21000</v>
      </c>
      <c r="H116" s="18">
        <v>22615.308315424</v>
      </c>
      <c r="I116" s="17">
        <v>8400.54859911298</v>
      </c>
      <c r="J116" s="17">
        <v>72462.3359879704</v>
      </c>
      <c r="K116" s="17">
        <f t="shared" si="28"/>
        <v>197715.411484286</v>
      </c>
      <c r="L116" s="18">
        <v>40000</v>
      </c>
      <c r="M116" s="16" t="s">
        <v>18</v>
      </c>
    </row>
    <row r="117" customHeight="1" spans="1:13">
      <c r="A117" s="16">
        <v>103</v>
      </c>
      <c r="B117" s="16"/>
      <c r="C117" s="16" t="s">
        <v>124</v>
      </c>
      <c r="D117" s="16">
        <v>420</v>
      </c>
      <c r="E117" s="17">
        <v>580923.604386793</v>
      </c>
      <c r="F117" s="18">
        <v>97500</v>
      </c>
      <c r="G117" s="18">
        <v>21000</v>
      </c>
      <c r="H117" s="18">
        <v>22615.308315424</v>
      </c>
      <c r="I117" s="17">
        <v>8400.54859911298</v>
      </c>
      <c r="J117" s="17">
        <v>72462.3359879704</v>
      </c>
      <c r="K117" s="17">
        <f t="shared" si="28"/>
        <v>358945.411484286</v>
      </c>
      <c r="L117" s="18">
        <v>60000</v>
      </c>
      <c r="M117" s="16" t="s">
        <v>18</v>
      </c>
    </row>
    <row r="118" customHeight="1" spans="1:13">
      <c r="A118" s="16">
        <v>104</v>
      </c>
      <c r="B118" s="16"/>
      <c r="C118" s="16" t="s">
        <v>125</v>
      </c>
      <c r="D118" s="16">
        <v>420</v>
      </c>
      <c r="E118" s="17">
        <v>580923.604386793</v>
      </c>
      <c r="F118" s="18">
        <v>89520</v>
      </c>
      <c r="G118" s="18">
        <v>21000</v>
      </c>
      <c r="H118" s="18">
        <v>22615.308315424</v>
      </c>
      <c r="I118" s="17">
        <v>8400.54859911298</v>
      </c>
      <c r="J118" s="17">
        <v>72462.3359879704</v>
      </c>
      <c r="K118" s="17">
        <f t="shared" si="28"/>
        <v>366925.411484286</v>
      </c>
      <c r="L118" s="18">
        <v>60000</v>
      </c>
      <c r="M118" s="16" t="s">
        <v>18</v>
      </c>
    </row>
    <row r="119" customHeight="1" spans="1:13">
      <c r="A119" s="16">
        <v>105</v>
      </c>
      <c r="B119" s="16"/>
      <c r="C119" s="16" t="s">
        <v>126</v>
      </c>
      <c r="D119" s="16">
        <v>420</v>
      </c>
      <c r="E119" s="17">
        <v>578651.661070422</v>
      </c>
      <c r="F119" s="18">
        <v>268980</v>
      </c>
      <c r="G119" s="18">
        <v>21000</v>
      </c>
      <c r="H119" s="18">
        <v>22615.308315424</v>
      </c>
      <c r="I119" s="17">
        <v>8400.54859911298</v>
      </c>
      <c r="J119" s="17">
        <v>72462.3359879704</v>
      </c>
      <c r="K119" s="17">
        <f t="shared" si="28"/>
        <v>185193.468167915</v>
      </c>
      <c r="L119" s="18">
        <v>40000</v>
      </c>
      <c r="M119" s="16" t="s">
        <v>18</v>
      </c>
    </row>
    <row r="120" customHeight="1" spans="1:13">
      <c r="A120" s="16">
        <v>106</v>
      </c>
      <c r="B120" s="16"/>
      <c r="C120" s="29" t="s">
        <v>127</v>
      </c>
      <c r="D120" s="16">
        <v>420</v>
      </c>
      <c r="E120" s="17">
        <v>578651.661070422</v>
      </c>
      <c r="F120" s="18">
        <v>56600</v>
      </c>
      <c r="G120" s="18">
        <v>21000</v>
      </c>
      <c r="H120" s="18">
        <v>22615.308315424</v>
      </c>
      <c r="I120" s="17">
        <v>8400.54859911298</v>
      </c>
      <c r="J120" s="17">
        <v>72462.3359879704</v>
      </c>
      <c r="K120" s="17">
        <f t="shared" si="28"/>
        <v>397573.468167915</v>
      </c>
      <c r="L120" s="18">
        <v>60000</v>
      </c>
      <c r="M120" s="16" t="s">
        <v>18</v>
      </c>
    </row>
    <row r="121" customHeight="1" spans="1:13">
      <c r="A121" s="16">
        <v>107</v>
      </c>
      <c r="B121" s="16"/>
      <c r="C121" s="16" t="s">
        <v>121</v>
      </c>
      <c r="D121" s="16">
        <v>420</v>
      </c>
      <c r="E121" s="17">
        <v>580923.604386793</v>
      </c>
      <c r="F121" s="18">
        <v>179140</v>
      </c>
      <c r="G121" s="18">
        <v>21000</v>
      </c>
      <c r="H121" s="18">
        <v>22615.308315424</v>
      </c>
      <c r="I121" s="17">
        <v>8400.54859911298</v>
      </c>
      <c r="J121" s="17">
        <v>72462.3359879704</v>
      </c>
      <c r="K121" s="17">
        <f t="shared" si="28"/>
        <v>277305.411484286</v>
      </c>
      <c r="L121" s="18">
        <v>50000</v>
      </c>
      <c r="M121" s="16" t="s">
        <v>18</v>
      </c>
    </row>
    <row r="122" customHeight="1" spans="1:13">
      <c r="A122" s="16">
        <v>108</v>
      </c>
      <c r="B122" s="16"/>
      <c r="C122" s="16" t="s">
        <v>128</v>
      </c>
      <c r="D122" s="16">
        <v>420</v>
      </c>
      <c r="E122" s="17">
        <v>580923.604386793</v>
      </c>
      <c r="F122" s="18">
        <v>73560</v>
      </c>
      <c r="G122" s="18">
        <v>21000</v>
      </c>
      <c r="H122" s="18">
        <v>22615.308315424</v>
      </c>
      <c r="I122" s="17">
        <v>8400.54859911298</v>
      </c>
      <c r="J122" s="17">
        <v>72462.3359879704</v>
      </c>
      <c r="K122" s="17">
        <f t="shared" si="28"/>
        <v>382885.411484286</v>
      </c>
      <c r="L122" s="18">
        <v>60000</v>
      </c>
      <c r="M122" s="16" t="s">
        <v>18</v>
      </c>
    </row>
    <row r="123" customHeight="1" spans="1:13">
      <c r="A123" s="16">
        <v>109</v>
      </c>
      <c r="B123" s="16"/>
      <c r="C123" s="16" t="s">
        <v>129</v>
      </c>
      <c r="D123" s="16">
        <v>343</v>
      </c>
      <c r="E123" s="17">
        <v>472565.523207512</v>
      </c>
      <c r="F123" s="18">
        <v>166760</v>
      </c>
      <c r="G123" s="18">
        <v>17150</v>
      </c>
      <c r="H123" s="18">
        <v>18469.1684575963</v>
      </c>
      <c r="I123" s="17">
        <v>6860.44802260893</v>
      </c>
      <c r="J123" s="17">
        <v>59177.5743901758</v>
      </c>
      <c r="K123" s="17">
        <f t="shared" si="28"/>
        <v>204148.332337131</v>
      </c>
      <c r="L123" s="18">
        <v>50000</v>
      </c>
      <c r="M123" s="16" t="s">
        <v>18</v>
      </c>
    </row>
    <row r="124" customHeight="1" spans="1:13">
      <c r="A124" s="16" t="s">
        <v>31</v>
      </c>
      <c r="B124" s="16"/>
      <c r="C124" s="16">
        <v>9</v>
      </c>
      <c r="D124" s="16">
        <f t="shared" ref="D124:L124" si="29">SUM(D115:D123)</f>
        <v>3583</v>
      </c>
      <c r="E124" s="17">
        <f t="shared" si="29"/>
        <v>4875808.21728232</v>
      </c>
      <c r="F124" s="18">
        <f t="shared" si="29"/>
        <v>1360350</v>
      </c>
      <c r="G124" s="18">
        <f t="shared" si="29"/>
        <v>179150</v>
      </c>
      <c r="H124" s="18">
        <f t="shared" si="29"/>
        <v>187863.283187303</v>
      </c>
      <c r="I124" s="17">
        <f t="shared" si="29"/>
        <v>71664.6800729091</v>
      </c>
      <c r="J124" s="17">
        <f t="shared" si="29"/>
        <v>605921.808410594</v>
      </c>
      <c r="K124" s="17">
        <f t="shared" si="29"/>
        <v>2470858.44561151</v>
      </c>
      <c r="L124" s="18">
        <f t="shared" si="29"/>
        <v>460000</v>
      </c>
      <c r="M124" s="16"/>
    </row>
    <row r="125" customHeight="1" spans="1:13">
      <c r="A125" s="16">
        <v>110</v>
      </c>
      <c r="B125" s="19" t="s">
        <v>130</v>
      </c>
      <c r="C125" s="21" t="s">
        <v>131</v>
      </c>
      <c r="D125" s="22">
        <v>525</v>
      </c>
      <c r="E125" s="17">
        <v>715306.434301075</v>
      </c>
      <c r="F125" s="18">
        <v>201360</v>
      </c>
      <c r="G125" s="18">
        <v>26250</v>
      </c>
      <c r="H125" s="18">
        <v>28269.13539428</v>
      </c>
      <c r="I125" s="17">
        <v>10500.6857488912</v>
      </c>
      <c r="J125" s="17">
        <v>90577.919984963</v>
      </c>
      <c r="K125" s="17">
        <f t="shared" ref="K125:K138" si="30">E125-F125-G125-H125-I125-J125</f>
        <v>358348.693172941</v>
      </c>
      <c r="L125" s="18">
        <v>60000</v>
      </c>
      <c r="M125" s="16" t="s">
        <v>18</v>
      </c>
    </row>
    <row r="126" customHeight="1" spans="1:13">
      <c r="A126" s="16">
        <v>111</v>
      </c>
      <c r="B126" s="20"/>
      <c r="C126" s="16" t="s">
        <v>132</v>
      </c>
      <c r="D126" s="16">
        <v>300</v>
      </c>
      <c r="E126" s="17">
        <v>311971.32</v>
      </c>
      <c r="F126" s="18">
        <v>179740</v>
      </c>
      <c r="G126" s="18">
        <v>15000</v>
      </c>
      <c r="H126" s="18">
        <v>11086.9565217391</v>
      </c>
      <c r="I126" s="17">
        <v>6000.39185650927</v>
      </c>
      <c r="J126" s="17">
        <f>7393636.75/56143*D126</f>
        <v>39507.8821046257</v>
      </c>
      <c r="K126" s="17">
        <f t="shared" si="30"/>
        <v>60636.0895171259</v>
      </c>
      <c r="L126" s="18">
        <v>30000</v>
      </c>
      <c r="M126" s="16" t="s">
        <v>348</v>
      </c>
    </row>
    <row r="127" customHeight="1" spans="1:13">
      <c r="A127" s="16">
        <v>112</v>
      </c>
      <c r="B127" s="20"/>
      <c r="C127" s="21" t="s">
        <v>133</v>
      </c>
      <c r="D127" s="22">
        <v>420</v>
      </c>
      <c r="E127" s="17">
        <v>558128.934049238</v>
      </c>
      <c r="F127" s="18">
        <v>100940</v>
      </c>
      <c r="G127" s="18">
        <v>21000</v>
      </c>
      <c r="H127" s="18">
        <v>22615.308315424</v>
      </c>
      <c r="I127" s="17">
        <v>8400.54859911298</v>
      </c>
      <c r="J127" s="17">
        <v>72462.3359879704</v>
      </c>
      <c r="K127" s="17">
        <f t="shared" si="30"/>
        <v>332710.741146731</v>
      </c>
      <c r="L127" s="18">
        <v>60000</v>
      </c>
      <c r="M127" s="16" t="s">
        <v>18</v>
      </c>
    </row>
    <row r="128" customHeight="1" spans="1:13">
      <c r="A128" s="16">
        <v>113</v>
      </c>
      <c r="B128" s="20"/>
      <c r="C128" s="21" t="s">
        <v>134</v>
      </c>
      <c r="D128" s="22">
        <v>420</v>
      </c>
      <c r="E128" s="17">
        <v>574493.484</v>
      </c>
      <c r="F128" s="18">
        <v>307940</v>
      </c>
      <c r="G128" s="18">
        <v>21000</v>
      </c>
      <c r="H128" s="18">
        <v>22615.308315424</v>
      </c>
      <c r="I128" s="17">
        <v>8400.54859911298</v>
      </c>
      <c r="J128" s="17">
        <v>72462.3359879704</v>
      </c>
      <c r="K128" s="17">
        <f t="shared" si="30"/>
        <v>142075.291097493</v>
      </c>
      <c r="L128" s="18">
        <v>40000</v>
      </c>
      <c r="M128" s="16" t="s">
        <v>18</v>
      </c>
    </row>
    <row r="129" customHeight="1" spans="1:13">
      <c r="A129" s="16">
        <v>114</v>
      </c>
      <c r="B129" s="20"/>
      <c r="C129" s="21" t="s">
        <v>135</v>
      </c>
      <c r="D129" s="22">
        <v>434</v>
      </c>
      <c r="E129" s="17">
        <v>591319.985688889</v>
      </c>
      <c r="F129" s="18">
        <v>218640</v>
      </c>
      <c r="G129" s="18">
        <v>21700</v>
      </c>
      <c r="H129" s="18">
        <v>23369.1519259382</v>
      </c>
      <c r="I129" s="17">
        <v>8680.56688575008</v>
      </c>
      <c r="J129" s="17">
        <v>74877.7471875694</v>
      </c>
      <c r="K129" s="17">
        <f t="shared" si="30"/>
        <v>244052.519689631</v>
      </c>
      <c r="L129" s="18">
        <v>50000</v>
      </c>
      <c r="M129" s="16" t="s">
        <v>18</v>
      </c>
    </row>
    <row r="130" customHeight="1" spans="1:13">
      <c r="A130" s="16">
        <v>115</v>
      </c>
      <c r="B130" s="20"/>
      <c r="C130" s="21" t="s">
        <v>136</v>
      </c>
      <c r="D130" s="22">
        <v>420</v>
      </c>
      <c r="E130" s="17">
        <v>555808.577705882</v>
      </c>
      <c r="F130" s="18">
        <v>267280</v>
      </c>
      <c r="G130" s="18">
        <v>21000</v>
      </c>
      <c r="H130" s="18">
        <v>22615.308315424</v>
      </c>
      <c r="I130" s="17">
        <v>8400.54859911298</v>
      </c>
      <c r="J130" s="17">
        <v>72462.3359879704</v>
      </c>
      <c r="K130" s="17">
        <f t="shared" si="30"/>
        <v>164050.384803375</v>
      </c>
      <c r="L130" s="18">
        <v>40000</v>
      </c>
      <c r="M130" s="16" t="s">
        <v>18</v>
      </c>
    </row>
    <row r="131" customHeight="1" spans="1:13">
      <c r="A131" s="16">
        <v>116</v>
      </c>
      <c r="B131" s="20"/>
      <c r="C131" s="21" t="s">
        <v>349</v>
      </c>
      <c r="D131" s="22">
        <v>420</v>
      </c>
      <c r="E131" s="17">
        <v>555808.577705882</v>
      </c>
      <c r="F131" s="18">
        <v>216880</v>
      </c>
      <c r="G131" s="18">
        <v>21000</v>
      </c>
      <c r="H131" s="18">
        <v>22615.308315424</v>
      </c>
      <c r="I131" s="17">
        <v>8400.54859911298</v>
      </c>
      <c r="J131" s="17">
        <v>72462.3359879704</v>
      </c>
      <c r="K131" s="17">
        <f t="shared" si="30"/>
        <v>214450.384803375</v>
      </c>
      <c r="L131" s="18">
        <v>50000</v>
      </c>
      <c r="M131" s="16" t="s">
        <v>18</v>
      </c>
    </row>
    <row r="132" customHeight="1" spans="1:13">
      <c r="A132" s="16">
        <v>117</v>
      </c>
      <c r="B132" s="24"/>
      <c r="C132" s="21" t="s">
        <v>138</v>
      </c>
      <c r="D132" s="22">
        <v>427</v>
      </c>
      <c r="E132" s="17">
        <v>584068.3754</v>
      </c>
      <c r="F132" s="18">
        <v>269630</v>
      </c>
      <c r="G132" s="18">
        <v>21350</v>
      </c>
      <c r="H132" s="18">
        <v>22992.2301206811</v>
      </c>
      <c r="I132" s="17">
        <v>8540.55774243153</v>
      </c>
      <c r="J132" s="17">
        <v>73670.0415877699</v>
      </c>
      <c r="K132" s="17">
        <f t="shared" si="30"/>
        <v>187885.545949117</v>
      </c>
      <c r="L132" s="18">
        <v>40000</v>
      </c>
      <c r="M132" s="16" t="s">
        <v>18</v>
      </c>
    </row>
    <row r="133" customHeight="1" spans="1:13">
      <c r="A133" s="16">
        <v>118</v>
      </c>
      <c r="B133" s="19" t="s">
        <v>130</v>
      </c>
      <c r="C133" s="16" t="s">
        <v>139</v>
      </c>
      <c r="D133" s="16">
        <v>300</v>
      </c>
      <c r="E133" s="17">
        <v>333814.9</v>
      </c>
      <c r="F133" s="18">
        <v>72400</v>
      </c>
      <c r="G133" s="18">
        <v>15000</v>
      </c>
      <c r="H133" s="18">
        <v>11086.9565217391</v>
      </c>
      <c r="I133" s="17">
        <v>6000.39185650927</v>
      </c>
      <c r="J133" s="17">
        <f>7393636.75/56143*D133</f>
        <v>39507.8821046257</v>
      </c>
      <c r="K133" s="17">
        <f t="shared" si="30"/>
        <v>189819.669517126</v>
      </c>
      <c r="L133" s="18">
        <v>40000</v>
      </c>
      <c r="M133" s="16" t="s">
        <v>348</v>
      </c>
    </row>
    <row r="134" customHeight="1" spans="1:13">
      <c r="A134" s="16">
        <v>119</v>
      </c>
      <c r="B134" s="20"/>
      <c r="C134" s="21" t="s">
        <v>140</v>
      </c>
      <c r="D134" s="22">
        <v>434</v>
      </c>
      <c r="E134" s="17">
        <v>591319.985688889</v>
      </c>
      <c r="F134" s="18">
        <v>76880</v>
      </c>
      <c r="G134" s="18">
        <v>21700</v>
      </c>
      <c r="H134" s="18">
        <v>23369.1519259382</v>
      </c>
      <c r="I134" s="17">
        <v>8680.56688575008</v>
      </c>
      <c r="J134" s="17">
        <v>74877.7471875694</v>
      </c>
      <c r="K134" s="17">
        <f t="shared" si="30"/>
        <v>385812.519689631</v>
      </c>
      <c r="L134" s="18">
        <v>60000</v>
      </c>
      <c r="M134" s="16" t="s">
        <v>18</v>
      </c>
    </row>
    <row r="135" customHeight="1" spans="1:13">
      <c r="A135" s="16">
        <v>120</v>
      </c>
      <c r="B135" s="20"/>
      <c r="C135" s="21" t="s">
        <v>141</v>
      </c>
      <c r="D135" s="22">
        <v>441</v>
      </c>
      <c r="E135" s="17">
        <v>600857.404812903</v>
      </c>
      <c r="F135" s="18">
        <v>178140</v>
      </c>
      <c r="G135" s="18">
        <v>22050</v>
      </c>
      <c r="H135" s="18">
        <v>23746.0737311952</v>
      </c>
      <c r="I135" s="17">
        <v>8820.57602906863</v>
      </c>
      <c r="J135" s="17">
        <v>76085.452787369</v>
      </c>
      <c r="K135" s="17">
        <f t="shared" si="30"/>
        <v>292015.30226527</v>
      </c>
      <c r="L135" s="18">
        <v>50000</v>
      </c>
      <c r="M135" s="16" t="s">
        <v>18</v>
      </c>
    </row>
    <row r="136" customHeight="1" spans="1:13">
      <c r="A136" s="16">
        <v>121</v>
      </c>
      <c r="B136" s="20"/>
      <c r="C136" s="21" t="s">
        <v>142</v>
      </c>
      <c r="D136" s="22">
        <v>420</v>
      </c>
      <c r="E136" s="17">
        <v>578651.661070422</v>
      </c>
      <c r="F136" s="18">
        <v>291390</v>
      </c>
      <c r="G136" s="18">
        <v>21000</v>
      </c>
      <c r="H136" s="18">
        <v>22615.308315424</v>
      </c>
      <c r="I136" s="17">
        <v>8400.54859911298</v>
      </c>
      <c r="J136" s="17">
        <v>72462.3359879704</v>
      </c>
      <c r="K136" s="17">
        <f t="shared" si="30"/>
        <v>162783.468167915</v>
      </c>
      <c r="L136" s="18">
        <v>40000</v>
      </c>
      <c r="M136" s="16" t="s">
        <v>18</v>
      </c>
    </row>
    <row r="137" customHeight="1" spans="1:13">
      <c r="A137" s="16">
        <v>122</v>
      </c>
      <c r="B137" s="20"/>
      <c r="C137" s="21" t="s">
        <v>143</v>
      </c>
      <c r="D137" s="22">
        <v>315</v>
      </c>
      <c r="E137" s="17">
        <v>429183.860580645</v>
      </c>
      <c r="F137" s="18">
        <v>38510</v>
      </c>
      <c r="G137" s="18">
        <v>15750</v>
      </c>
      <c r="H137" s="18">
        <v>16961.481236568</v>
      </c>
      <c r="I137" s="17">
        <v>6300.41144933473</v>
      </c>
      <c r="J137" s="17">
        <v>54346.7519909778</v>
      </c>
      <c r="K137" s="17">
        <f t="shared" si="30"/>
        <v>297315.215903764</v>
      </c>
      <c r="L137" s="18">
        <v>50000</v>
      </c>
      <c r="M137" s="16" t="s">
        <v>18</v>
      </c>
    </row>
    <row r="138" customHeight="1" spans="1:13">
      <c r="A138" s="16">
        <v>123</v>
      </c>
      <c r="B138" s="24"/>
      <c r="C138" s="16" t="s">
        <v>144</v>
      </c>
      <c r="D138" s="16">
        <v>300</v>
      </c>
      <c r="E138" s="17">
        <v>368846.64</v>
      </c>
      <c r="F138" s="18">
        <v>477960</v>
      </c>
      <c r="G138" s="18">
        <v>15000</v>
      </c>
      <c r="H138" s="18">
        <v>11086.9565217391</v>
      </c>
      <c r="I138" s="17">
        <v>6000.39185650927</v>
      </c>
      <c r="J138" s="17">
        <f>7393636.75/56143*D138</f>
        <v>39507.8821046257</v>
      </c>
      <c r="K138" s="17">
        <f t="shared" si="30"/>
        <v>-180708.590482874</v>
      </c>
      <c r="L138" s="18">
        <v>20000</v>
      </c>
      <c r="M138" s="16" t="s">
        <v>348</v>
      </c>
    </row>
    <row r="139" customHeight="1" spans="1:13">
      <c r="A139" s="16" t="s">
        <v>31</v>
      </c>
      <c r="B139" s="16"/>
      <c r="C139" s="16">
        <v>14</v>
      </c>
      <c r="D139" s="16">
        <f t="shared" ref="D139:L139" si="31">SUM(D125:D138)</f>
        <v>5576</v>
      </c>
      <c r="E139" s="17">
        <f t="shared" si="31"/>
        <v>7349580.14100383</v>
      </c>
      <c r="F139" s="18">
        <f t="shared" si="31"/>
        <v>2897690</v>
      </c>
      <c r="G139" s="18">
        <f t="shared" si="31"/>
        <v>278800</v>
      </c>
      <c r="H139" s="18">
        <f t="shared" si="31"/>
        <v>285044.635476938</v>
      </c>
      <c r="I139" s="17">
        <f t="shared" si="31"/>
        <v>111527.283306319</v>
      </c>
      <c r="J139" s="17">
        <f t="shared" si="31"/>
        <v>925270.986979948</v>
      </c>
      <c r="K139" s="17">
        <f t="shared" si="31"/>
        <v>2851247.23524062</v>
      </c>
      <c r="L139" s="18">
        <f t="shared" si="31"/>
        <v>630000</v>
      </c>
      <c r="M139" s="16"/>
    </row>
    <row r="140" customHeight="1" spans="1:13">
      <c r="A140" s="16">
        <v>124</v>
      </c>
      <c r="B140" s="16" t="s">
        <v>145</v>
      </c>
      <c r="C140" s="16" t="s">
        <v>146</v>
      </c>
      <c r="D140" s="16">
        <v>420</v>
      </c>
      <c r="E140" s="17">
        <v>621555.81515625</v>
      </c>
      <c r="F140" s="18">
        <v>535120</v>
      </c>
      <c r="G140" s="18">
        <v>21000</v>
      </c>
      <c r="H140" s="18">
        <v>22615.308315424</v>
      </c>
      <c r="I140" s="17">
        <v>8400.54859911298</v>
      </c>
      <c r="J140" s="17">
        <v>72462.3359879704</v>
      </c>
      <c r="K140" s="17">
        <f>E140-F140-G140-H140-I140-J140</f>
        <v>-38042.3777462573</v>
      </c>
      <c r="L140" s="18">
        <v>20000</v>
      </c>
      <c r="M140" s="16" t="s">
        <v>18</v>
      </c>
    </row>
    <row r="141" customHeight="1" spans="1:13">
      <c r="A141" s="16">
        <v>125</v>
      </c>
      <c r="B141" s="16"/>
      <c r="C141" s="16" t="s">
        <v>147</v>
      </c>
      <c r="D141" s="16">
        <v>300</v>
      </c>
      <c r="E141" s="17">
        <v>275895.44</v>
      </c>
      <c r="F141" s="18">
        <v>75070</v>
      </c>
      <c r="G141" s="18">
        <v>15000</v>
      </c>
      <c r="H141" s="18">
        <v>11086.9565217391</v>
      </c>
      <c r="I141" s="17">
        <v>6000.39185650927</v>
      </c>
      <c r="J141" s="17">
        <f>7393636.75/56143*D141</f>
        <v>39507.8821046257</v>
      </c>
      <c r="K141" s="17">
        <f>E141-F141-G141-H141-I141-J141</f>
        <v>129230.209517126</v>
      </c>
      <c r="L141" s="18">
        <v>40000</v>
      </c>
      <c r="M141" s="16" t="s">
        <v>348</v>
      </c>
    </row>
    <row r="142" customHeight="1" spans="1:13">
      <c r="A142" s="16">
        <v>126</v>
      </c>
      <c r="B142" s="16"/>
      <c r="C142" s="16" t="s">
        <v>148</v>
      </c>
      <c r="D142" s="16">
        <v>420</v>
      </c>
      <c r="E142" s="17">
        <v>621555.81515625</v>
      </c>
      <c r="F142" s="18">
        <v>489540</v>
      </c>
      <c r="G142" s="18">
        <v>21000</v>
      </c>
      <c r="H142" s="18">
        <v>22615.308315424</v>
      </c>
      <c r="I142" s="17">
        <v>8400.54859911298</v>
      </c>
      <c r="J142" s="17">
        <v>72462.3359879704</v>
      </c>
      <c r="K142" s="17">
        <f>E142-F142-G142-H142-I142-J142</f>
        <v>7537.62225374265</v>
      </c>
      <c r="L142" s="18">
        <v>30000</v>
      </c>
      <c r="M142" s="16" t="s">
        <v>18</v>
      </c>
    </row>
    <row r="143" customHeight="1" spans="1:13">
      <c r="A143" s="16" t="s">
        <v>31</v>
      </c>
      <c r="B143" s="16"/>
      <c r="C143" s="16">
        <v>3</v>
      </c>
      <c r="D143" s="16">
        <f t="shared" ref="D143:L143" si="32">SUM(D140:D142)</f>
        <v>1140</v>
      </c>
      <c r="E143" s="17">
        <f t="shared" si="32"/>
        <v>1519007.0703125</v>
      </c>
      <c r="F143" s="18">
        <f t="shared" si="32"/>
        <v>1099730</v>
      </c>
      <c r="G143" s="18">
        <f t="shared" si="32"/>
        <v>57000</v>
      </c>
      <c r="H143" s="18">
        <f t="shared" si="32"/>
        <v>56317.5731525871</v>
      </c>
      <c r="I143" s="17">
        <f t="shared" si="32"/>
        <v>22801.4890547352</v>
      </c>
      <c r="J143" s="17">
        <f t="shared" si="32"/>
        <v>184432.554080566</v>
      </c>
      <c r="K143" s="17">
        <f t="shared" si="32"/>
        <v>98725.4540246112</v>
      </c>
      <c r="L143" s="18">
        <f t="shared" si="32"/>
        <v>90000</v>
      </c>
      <c r="M143" s="16"/>
    </row>
    <row r="144" customHeight="1" spans="1:13">
      <c r="A144" s="16">
        <v>127</v>
      </c>
      <c r="B144" s="16" t="s">
        <v>350</v>
      </c>
      <c r="C144" s="16" t="s">
        <v>150</v>
      </c>
      <c r="D144" s="16">
        <v>217</v>
      </c>
      <c r="E144" s="17">
        <v>288366.61592544</v>
      </c>
      <c r="F144" s="18">
        <v>85760</v>
      </c>
      <c r="G144" s="18">
        <v>10850</v>
      </c>
      <c r="H144" s="18">
        <v>11684.5759629691</v>
      </c>
      <c r="I144" s="17">
        <v>4340.28344287504</v>
      </c>
      <c r="J144" s="17">
        <v>37438.8735937847</v>
      </c>
      <c r="K144" s="17">
        <f>E144-F144-G144-H144-I144-J144</f>
        <v>138292.882925811</v>
      </c>
      <c r="L144" s="18">
        <v>40000</v>
      </c>
      <c r="M144" s="16" t="s">
        <v>18</v>
      </c>
    </row>
    <row r="145" customHeight="1" spans="1:13">
      <c r="A145" s="16">
        <v>128</v>
      </c>
      <c r="B145" s="16"/>
      <c r="C145" s="16" t="s">
        <v>151</v>
      </c>
      <c r="D145" s="16">
        <v>420</v>
      </c>
      <c r="E145" s="17">
        <v>558128.934049238</v>
      </c>
      <c r="F145" s="18">
        <v>292620</v>
      </c>
      <c r="G145" s="18">
        <v>21000</v>
      </c>
      <c r="H145" s="18">
        <v>22615.308315424</v>
      </c>
      <c r="I145" s="17">
        <v>8400.54859911298</v>
      </c>
      <c r="J145" s="17">
        <v>72462.3359879704</v>
      </c>
      <c r="K145" s="17">
        <f>E145-F145-G145-H145-I145-J145</f>
        <v>141030.741146731</v>
      </c>
      <c r="L145" s="18">
        <v>40000</v>
      </c>
      <c r="M145" s="16" t="s">
        <v>18</v>
      </c>
    </row>
    <row r="146" customHeight="1" spans="1:13">
      <c r="A146" s="16">
        <v>129</v>
      </c>
      <c r="B146" s="16"/>
      <c r="C146" s="16" t="s">
        <v>152</v>
      </c>
      <c r="D146" s="16">
        <v>420</v>
      </c>
      <c r="E146" s="17">
        <v>558128.934049238</v>
      </c>
      <c r="F146" s="18">
        <v>329290</v>
      </c>
      <c r="G146" s="18">
        <v>21000</v>
      </c>
      <c r="H146" s="18">
        <v>22615.308315424</v>
      </c>
      <c r="I146" s="17">
        <v>8400.54859911298</v>
      </c>
      <c r="J146" s="17">
        <v>72462.3359879704</v>
      </c>
      <c r="K146" s="17">
        <f>E146-F146-G146-H146-I146-J146</f>
        <v>104360.741146731</v>
      </c>
      <c r="L146" s="18">
        <v>40000</v>
      </c>
      <c r="M146" s="16" t="s">
        <v>18</v>
      </c>
    </row>
    <row r="147" customHeight="1" spans="1:13">
      <c r="A147" s="16" t="s">
        <v>31</v>
      </c>
      <c r="B147" s="16"/>
      <c r="C147" s="16">
        <v>3</v>
      </c>
      <c r="D147" s="16">
        <f t="shared" ref="D147:L147" si="33">SUM(D144:D146)</f>
        <v>1057</v>
      </c>
      <c r="E147" s="17">
        <f t="shared" si="33"/>
        <v>1404624.48402392</v>
      </c>
      <c r="F147" s="18">
        <f t="shared" si="33"/>
        <v>707670</v>
      </c>
      <c r="G147" s="18">
        <f t="shared" si="33"/>
        <v>52850</v>
      </c>
      <c r="H147" s="18">
        <f t="shared" si="33"/>
        <v>56915.1925938171</v>
      </c>
      <c r="I147" s="17">
        <f t="shared" si="33"/>
        <v>21141.380641101</v>
      </c>
      <c r="J147" s="17">
        <f t="shared" si="33"/>
        <v>182363.545569726</v>
      </c>
      <c r="K147" s="17">
        <f t="shared" si="33"/>
        <v>383684.365219272</v>
      </c>
      <c r="L147" s="18">
        <f t="shared" si="33"/>
        <v>120000</v>
      </c>
      <c r="M147" s="16"/>
    </row>
    <row r="148" customHeight="1" spans="1:13">
      <c r="A148" s="16">
        <v>130</v>
      </c>
      <c r="B148" s="16" t="s">
        <v>149</v>
      </c>
      <c r="C148" s="16" t="s">
        <v>153</v>
      </c>
      <c r="D148" s="16">
        <v>196</v>
      </c>
      <c r="E148" s="17">
        <v>260460.169222978</v>
      </c>
      <c r="F148" s="18">
        <v>73560</v>
      </c>
      <c r="G148" s="18">
        <v>9800</v>
      </c>
      <c r="H148" s="18">
        <v>10553.8105471979</v>
      </c>
      <c r="I148" s="17">
        <v>3920.25601291939</v>
      </c>
      <c r="J148" s="17">
        <v>33815.7567943862</v>
      </c>
      <c r="K148" s="17">
        <f>E148-F148-G148-H148-I148-J148</f>
        <v>128810.345868475</v>
      </c>
      <c r="L148" s="18">
        <v>40000</v>
      </c>
      <c r="M148" s="16" t="s">
        <v>18</v>
      </c>
    </row>
    <row r="149" customHeight="1" spans="1:13">
      <c r="A149" s="16">
        <v>131</v>
      </c>
      <c r="B149" s="16"/>
      <c r="C149" s="16" t="s">
        <v>154</v>
      </c>
      <c r="D149" s="16">
        <v>161</v>
      </c>
      <c r="E149" s="17">
        <v>219138.1812</v>
      </c>
      <c r="F149" s="18">
        <v>60240</v>
      </c>
      <c r="G149" s="18">
        <v>8050</v>
      </c>
      <c r="H149" s="18">
        <v>8669.20152091255</v>
      </c>
      <c r="I149" s="17">
        <v>3220.21029632664</v>
      </c>
      <c r="J149" s="17">
        <v>27777.2287953887</v>
      </c>
      <c r="K149" s="17">
        <f>E149-F149-G149-H149-I149-J149</f>
        <v>111181.540587372</v>
      </c>
      <c r="L149" s="18">
        <v>40000</v>
      </c>
      <c r="M149" s="25" t="s">
        <v>19</v>
      </c>
    </row>
    <row r="150" customHeight="1" spans="1:13">
      <c r="A150" s="16">
        <v>132</v>
      </c>
      <c r="B150" s="16"/>
      <c r="C150" s="16" t="s">
        <v>155</v>
      </c>
      <c r="D150" s="16">
        <v>112</v>
      </c>
      <c r="E150" s="17">
        <v>165748.217375</v>
      </c>
      <c r="F150" s="18">
        <v>49780</v>
      </c>
      <c r="G150" s="18">
        <v>5600</v>
      </c>
      <c r="H150" s="18">
        <v>6030.74888411308</v>
      </c>
      <c r="I150" s="17">
        <v>2240.14629309679</v>
      </c>
      <c r="J150" s="17">
        <v>19323.2895967921</v>
      </c>
      <c r="K150" s="17">
        <f>E150-F150-G150-H150-I150-J150</f>
        <v>82774.032600998</v>
      </c>
      <c r="L150" s="18">
        <v>30000</v>
      </c>
      <c r="M150" s="16" t="s">
        <v>18</v>
      </c>
    </row>
    <row r="151" customHeight="1" spans="1:13">
      <c r="A151" s="16" t="s">
        <v>31</v>
      </c>
      <c r="B151" s="16"/>
      <c r="C151" s="16">
        <v>3</v>
      </c>
      <c r="D151" s="16">
        <f t="shared" ref="D151:L151" si="34">SUM(D148:D150)</f>
        <v>469</v>
      </c>
      <c r="E151" s="17">
        <f t="shared" si="34"/>
        <v>645346.567797978</v>
      </c>
      <c r="F151" s="18">
        <f t="shared" si="34"/>
        <v>183580</v>
      </c>
      <c r="G151" s="18">
        <f t="shared" si="34"/>
        <v>23450</v>
      </c>
      <c r="H151" s="18">
        <f t="shared" si="34"/>
        <v>25253.7609522235</v>
      </c>
      <c r="I151" s="17">
        <f t="shared" si="34"/>
        <v>9380.61260234282</v>
      </c>
      <c r="J151" s="17">
        <f t="shared" si="34"/>
        <v>80916.275186567</v>
      </c>
      <c r="K151" s="17">
        <f t="shared" si="34"/>
        <v>322765.919056845</v>
      </c>
      <c r="L151" s="18">
        <f t="shared" si="34"/>
        <v>110000</v>
      </c>
      <c r="M151" s="16"/>
    </row>
    <row r="152" customHeight="1" spans="1:13">
      <c r="A152" s="16">
        <v>133</v>
      </c>
      <c r="B152" s="19" t="s">
        <v>156</v>
      </c>
      <c r="C152" s="16" t="s">
        <v>157</v>
      </c>
      <c r="D152" s="16">
        <v>300</v>
      </c>
      <c r="E152" s="17">
        <v>335986.94</v>
      </c>
      <c r="F152" s="18">
        <v>111440</v>
      </c>
      <c r="G152" s="18">
        <v>15000</v>
      </c>
      <c r="H152" s="18">
        <v>11086.9565217391</v>
      </c>
      <c r="I152" s="17">
        <v>6000.39185650927</v>
      </c>
      <c r="J152" s="17">
        <f t="shared" ref="J152:J156" si="35">7393636.75/56143*D152</f>
        <v>39507.8821046257</v>
      </c>
      <c r="K152" s="17">
        <f t="shared" ref="K152:K162" si="36">E152-F152-G152-H152-I152-J152</f>
        <v>152951.709517126</v>
      </c>
      <c r="L152" s="18">
        <v>40000</v>
      </c>
      <c r="M152" s="16" t="s">
        <v>348</v>
      </c>
    </row>
    <row r="153" customHeight="1" spans="1:13">
      <c r="A153" s="16">
        <v>134</v>
      </c>
      <c r="B153" s="20"/>
      <c r="C153" s="16" t="s">
        <v>158</v>
      </c>
      <c r="D153" s="16">
        <v>210</v>
      </c>
      <c r="E153" s="17">
        <v>289325.830535211</v>
      </c>
      <c r="F153" s="18">
        <v>113760</v>
      </c>
      <c r="G153" s="18">
        <v>10500</v>
      </c>
      <c r="H153" s="18">
        <v>11307.654157712</v>
      </c>
      <c r="I153" s="17">
        <v>4200.27429955649</v>
      </c>
      <c r="J153" s="17">
        <v>36231.1679939852</v>
      </c>
      <c r="K153" s="17">
        <f t="shared" si="36"/>
        <v>113326.734083957</v>
      </c>
      <c r="L153" s="18">
        <v>40000</v>
      </c>
      <c r="M153" s="16" t="s">
        <v>18</v>
      </c>
    </row>
    <row r="154" customHeight="1" spans="1:13">
      <c r="A154" s="16">
        <v>135</v>
      </c>
      <c r="B154" s="20"/>
      <c r="C154" s="16" t="s">
        <v>159</v>
      </c>
      <c r="D154" s="16">
        <v>300</v>
      </c>
      <c r="E154" s="17">
        <v>347549.08</v>
      </c>
      <c r="F154" s="18">
        <v>167000</v>
      </c>
      <c r="G154" s="18">
        <v>15000</v>
      </c>
      <c r="H154" s="18">
        <v>11086.9565217391</v>
      </c>
      <c r="I154" s="17">
        <v>6000.39185650927</v>
      </c>
      <c r="J154" s="17">
        <f t="shared" si="35"/>
        <v>39507.8821046257</v>
      </c>
      <c r="K154" s="17">
        <f t="shared" si="36"/>
        <v>108953.849517126</v>
      </c>
      <c r="L154" s="18">
        <v>40000</v>
      </c>
      <c r="M154" s="16" t="s">
        <v>348</v>
      </c>
    </row>
    <row r="155" customHeight="1" spans="1:13">
      <c r="A155" s="16">
        <v>136</v>
      </c>
      <c r="B155" s="20"/>
      <c r="C155" s="16" t="s">
        <v>160</v>
      </c>
      <c r="D155" s="16">
        <v>420</v>
      </c>
      <c r="E155" s="17">
        <v>541669.9246</v>
      </c>
      <c r="F155" s="18">
        <v>362820</v>
      </c>
      <c r="G155" s="18">
        <v>21000</v>
      </c>
      <c r="H155" s="18">
        <v>22615.308315424</v>
      </c>
      <c r="I155" s="17">
        <v>8400.54859911298</v>
      </c>
      <c r="J155" s="17">
        <v>72462.3359879704</v>
      </c>
      <c r="K155" s="17">
        <f t="shared" si="36"/>
        <v>54371.7316974926</v>
      </c>
      <c r="L155" s="18">
        <v>30000</v>
      </c>
      <c r="M155" s="16" t="s">
        <v>18</v>
      </c>
    </row>
    <row r="156" customHeight="1" spans="1:13">
      <c r="A156" s="16">
        <v>137</v>
      </c>
      <c r="B156" s="20"/>
      <c r="C156" s="16" t="s">
        <v>161</v>
      </c>
      <c r="D156" s="16">
        <v>300</v>
      </c>
      <c r="E156" s="17">
        <v>296445.57</v>
      </c>
      <c r="F156" s="18">
        <v>109840</v>
      </c>
      <c r="G156" s="18">
        <v>15000</v>
      </c>
      <c r="H156" s="18">
        <v>11086.9565217391</v>
      </c>
      <c r="I156" s="17">
        <v>6000.39185650927</v>
      </c>
      <c r="J156" s="17">
        <f t="shared" si="35"/>
        <v>39507.8821046257</v>
      </c>
      <c r="K156" s="17">
        <f t="shared" si="36"/>
        <v>115010.339517126</v>
      </c>
      <c r="L156" s="18">
        <v>40000</v>
      </c>
      <c r="M156" s="16" t="s">
        <v>348</v>
      </c>
    </row>
    <row r="157" customHeight="1" spans="1:13">
      <c r="A157" s="16">
        <v>138</v>
      </c>
      <c r="B157" s="20"/>
      <c r="C157" s="16" t="s">
        <v>162</v>
      </c>
      <c r="D157" s="16">
        <v>420</v>
      </c>
      <c r="E157" s="17">
        <v>541669.9246</v>
      </c>
      <c r="F157" s="18">
        <v>128740</v>
      </c>
      <c r="G157" s="18">
        <v>21000</v>
      </c>
      <c r="H157" s="18">
        <v>22615.308315424</v>
      </c>
      <c r="I157" s="17">
        <v>8400.54859911298</v>
      </c>
      <c r="J157" s="17">
        <v>72462.3359879704</v>
      </c>
      <c r="K157" s="17">
        <f t="shared" si="36"/>
        <v>288451.731697493</v>
      </c>
      <c r="L157" s="18">
        <v>50000</v>
      </c>
      <c r="M157" s="16" t="s">
        <v>18</v>
      </c>
    </row>
    <row r="158" customHeight="1" spans="1:13">
      <c r="A158" s="16">
        <v>139</v>
      </c>
      <c r="B158" s="20"/>
      <c r="C158" s="16" t="s">
        <v>163</v>
      </c>
      <c r="D158" s="16">
        <v>420</v>
      </c>
      <c r="E158" s="17">
        <v>529097.3952</v>
      </c>
      <c r="F158" s="18">
        <v>131440</v>
      </c>
      <c r="G158" s="18">
        <v>21000</v>
      </c>
      <c r="H158" s="18">
        <v>22615.308315424</v>
      </c>
      <c r="I158" s="17">
        <v>8400.54859911298</v>
      </c>
      <c r="J158" s="17">
        <v>72462.3359879704</v>
      </c>
      <c r="K158" s="17">
        <f t="shared" si="36"/>
        <v>273179.202297493</v>
      </c>
      <c r="L158" s="18">
        <v>50000</v>
      </c>
      <c r="M158" s="25" t="s">
        <v>19</v>
      </c>
    </row>
    <row r="159" customHeight="1" spans="1:13">
      <c r="A159" s="16">
        <v>140</v>
      </c>
      <c r="B159" s="20"/>
      <c r="C159" s="16" t="s">
        <v>164</v>
      </c>
      <c r="D159" s="16">
        <v>420</v>
      </c>
      <c r="E159" s="17">
        <v>458763.0874</v>
      </c>
      <c r="F159" s="18">
        <v>124700</v>
      </c>
      <c r="G159" s="18">
        <v>21000</v>
      </c>
      <c r="H159" s="18">
        <v>22615.308315424</v>
      </c>
      <c r="I159" s="17">
        <v>8400.54859911298</v>
      </c>
      <c r="J159" s="17">
        <v>72462.3359879704</v>
      </c>
      <c r="K159" s="17">
        <f t="shared" si="36"/>
        <v>209584.894497493</v>
      </c>
      <c r="L159" s="18">
        <v>50000</v>
      </c>
      <c r="M159" s="16" t="s">
        <v>18</v>
      </c>
    </row>
    <row r="160" customHeight="1" spans="1:13">
      <c r="A160" s="16">
        <v>141</v>
      </c>
      <c r="B160" s="20"/>
      <c r="C160" s="16" t="s">
        <v>165</v>
      </c>
      <c r="D160" s="16">
        <v>420</v>
      </c>
      <c r="E160" s="17">
        <v>458763.0874</v>
      </c>
      <c r="F160" s="18">
        <v>273830</v>
      </c>
      <c r="G160" s="18">
        <v>21000</v>
      </c>
      <c r="H160" s="18">
        <v>22615.308315424</v>
      </c>
      <c r="I160" s="17">
        <v>8400.54859911298</v>
      </c>
      <c r="J160" s="17">
        <v>72462.3359879704</v>
      </c>
      <c r="K160" s="17">
        <f t="shared" si="36"/>
        <v>60454.8944974926</v>
      </c>
      <c r="L160" s="18">
        <v>30000</v>
      </c>
      <c r="M160" s="16" t="s">
        <v>18</v>
      </c>
    </row>
    <row r="161" customHeight="1" spans="1:13">
      <c r="A161" s="16">
        <v>142</v>
      </c>
      <c r="B161" s="20"/>
      <c r="C161" s="16" t="s">
        <v>166</v>
      </c>
      <c r="D161" s="16">
        <v>420</v>
      </c>
      <c r="E161" s="17">
        <v>527210.9</v>
      </c>
      <c r="F161" s="18">
        <v>98240</v>
      </c>
      <c r="G161" s="18">
        <v>21000</v>
      </c>
      <c r="H161" s="18">
        <v>22615.308315424</v>
      </c>
      <c r="I161" s="17">
        <v>8400.54859911298</v>
      </c>
      <c r="J161" s="17">
        <v>72462.3359879704</v>
      </c>
      <c r="K161" s="17">
        <f t="shared" si="36"/>
        <v>304492.707097493</v>
      </c>
      <c r="L161" s="18">
        <v>60000</v>
      </c>
      <c r="M161" s="25" t="s">
        <v>19</v>
      </c>
    </row>
    <row r="162" customHeight="1" spans="1:13">
      <c r="A162" s="16">
        <v>143</v>
      </c>
      <c r="B162" s="24"/>
      <c r="C162" s="16" t="s">
        <v>167</v>
      </c>
      <c r="D162" s="16">
        <v>300</v>
      </c>
      <c r="E162" s="17">
        <v>318720.51</v>
      </c>
      <c r="F162" s="18">
        <v>333920</v>
      </c>
      <c r="G162" s="18">
        <v>15000</v>
      </c>
      <c r="H162" s="18">
        <v>11086.9565217391</v>
      </c>
      <c r="I162" s="17">
        <v>6000.39185650927</v>
      </c>
      <c r="J162" s="17">
        <f>7393636.75/56143*D162</f>
        <v>39507.8821046257</v>
      </c>
      <c r="K162" s="17">
        <f t="shared" si="36"/>
        <v>-86794.7204828741</v>
      </c>
      <c r="L162" s="18">
        <v>20000</v>
      </c>
      <c r="M162" s="16" t="s">
        <v>348</v>
      </c>
    </row>
    <row r="163" customHeight="1" spans="1:13">
      <c r="A163" s="16" t="s">
        <v>31</v>
      </c>
      <c r="B163" s="16"/>
      <c r="C163" s="16">
        <v>11</v>
      </c>
      <c r="D163" s="16">
        <f t="shared" ref="D163:L163" si="37">SUM(D152:D162)</f>
        <v>3930</v>
      </c>
      <c r="E163" s="17">
        <f t="shared" si="37"/>
        <v>4645202.24973521</v>
      </c>
      <c r="F163" s="18">
        <f t="shared" si="37"/>
        <v>1955730</v>
      </c>
      <c r="G163" s="18">
        <f t="shared" si="37"/>
        <v>196500</v>
      </c>
      <c r="H163" s="18">
        <f t="shared" si="37"/>
        <v>191347.330137212</v>
      </c>
      <c r="I163" s="17">
        <f t="shared" si="37"/>
        <v>78605.1333202715</v>
      </c>
      <c r="J163" s="17">
        <f t="shared" si="37"/>
        <v>629036.71234031</v>
      </c>
      <c r="K163" s="17">
        <f t="shared" si="37"/>
        <v>1593983.07393742</v>
      </c>
      <c r="L163" s="18">
        <f t="shared" si="37"/>
        <v>450000</v>
      </c>
      <c r="M163" s="16"/>
    </row>
    <row r="164" customHeight="1" spans="1:13">
      <c r="A164" s="16">
        <v>144</v>
      </c>
      <c r="B164" s="19" t="s">
        <v>168</v>
      </c>
      <c r="C164" s="16" t="s">
        <v>169</v>
      </c>
      <c r="D164" s="16">
        <v>420</v>
      </c>
      <c r="E164" s="17">
        <v>513323.120603774</v>
      </c>
      <c r="F164" s="18">
        <v>207120</v>
      </c>
      <c r="G164" s="18">
        <v>21000</v>
      </c>
      <c r="H164" s="18">
        <v>22615.308315424</v>
      </c>
      <c r="I164" s="17">
        <v>8400.54859911298</v>
      </c>
      <c r="J164" s="17">
        <v>72462.3359879704</v>
      </c>
      <c r="K164" s="17">
        <f t="shared" ref="K164:K172" si="38">E164-F164-G164-H164-I164-J164</f>
        <v>181724.927701267</v>
      </c>
      <c r="L164" s="18">
        <v>40000</v>
      </c>
      <c r="M164" s="16" t="s">
        <v>18</v>
      </c>
    </row>
    <row r="165" customHeight="1" spans="1:13">
      <c r="A165" s="16">
        <v>145</v>
      </c>
      <c r="B165" s="24"/>
      <c r="C165" s="16" t="s">
        <v>170</v>
      </c>
      <c r="D165" s="16">
        <v>434</v>
      </c>
      <c r="E165" s="17">
        <v>530433.891290566</v>
      </c>
      <c r="F165" s="18">
        <v>128400</v>
      </c>
      <c r="G165" s="18">
        <v>21700</v>
      </c>
      <c r="H165" s="18">
        <v>23369.1519259382</v>
      </c>
      <c r="I165" s="17">
        <v>8680.56688575008</v>
      </c>
      <c r="J165" s="17">
        <v>74877.7471875694</v>
      </c>
      <c r="K165" s="17">
        <f t="shared" si="38"/>
        <v>273406.425291308</v>
      </c>
      <c r="L165" s="18">
        <v>50000</v>
      </c>
      <c r="M165" s="16" t="s">
        <v>18</v>
      </c>
    </row>
    <row r="166" customHeight="1" spans="1:13">
      <c r="A166" s="16">
        <v>146</v>
      </c>
      <c r="B166" s="19" t="s">
        <v>168</v>
      </c>
      <c r="C166" s="16" t="s">
        <v>171</v>
      </c>
      <c r="D166" s="16">
        <v>420</v>
      </c>
      <c r="E166" s="17">
        <v>513323.120603774</v>
      </c>
      <c r="F166" s="18">
        <v>66280</v>
      </c>
      <c r="G166" s="18">
        <v>21000</v>
      </c>
      <c r="H166" s="18">
        <v>22615.308315424</v>
      </c>
      <c r="I166" s="17">
        <v>8400.54859911298</v>
      </c>
      <c r="J166" s="17">
        <v>72462.3359879704</v>
      </c>
      <c r="K166" s="17">
        <f t="shared" si="38"/>
        <v>322564.927701267</v>
      </c>
      <c r="L166" s="18">
        <v>60000</v>
      </c>
      <c r="M166" s="16" t="s">
        <v>18</v>
      </c>
    </row>
    <row r="167" customHeight="1" spans="1:13">
      <c r="A167" s="16">
        <v>147</v>
      </c>
      <c r="B167" s="20"/>
      <c r="C167" s="16" t="s">
        <v>172</v>
      </c>
      <c r="D167" s="16">
        <v>427</v>
      </c>
      <c r="E167" s="17">
        <v>521878.50594717</v>
      </c>
      <c r="F167" s="18">
        <v>103280</v>
      </c>
      <c r="G167" s="18">
        <v>21350</v>
      </c>
      <c r="H167" s="18">
        <v>22992.2301206811</v>
      </c>
      <c r="I167" s="17">
        <v>8540.55774243153</v>
      </c>
      <c r="J167" s="17">
        <v>73670.0415877699</v>
      </c>
      <c r="K167" s="17">
        <f t="shared" si="38"/>
        <v>292045.676496287</v>
      </c>
      <c r="L167" s="18">
        <v>50000</v>
      </c>
      <c r="M167" s="16" t="s">
        <v>18</v>
      </c>
    </row>
    <row r="168" customHeight="1" spans="1:13">
      <c r="A168" s="16">
        <v>148</v>
      </c>
      <c r="B168" s="20"/>
      <c r="C168" s="16" t="s">
        <v>173</v>
      </c>
      <c r="D168" s="16">
        <v>420</v>
      </c>
      <c r="E168" s="17">
        <v>513323.120603774</v>
      </c>
      <c r="F168" s="18">
        <v>279440</v>
      </c>
      <c r="G168" s="18">
        <v>21000</v>
      </c>
      <c r="H168" s="18">
        <v>22615.308315424</v>
      </c>
      <c r="I168" s="17">
        <v>8400.54859911298</v>
      </c>
      <c r="J168" s="17">
        <v>72462.3359879704</v>
      </c>
      <c r="K168" s="17">
        <f t="shared" si="38"/>
        <v>109404.927701267</v>
      </c>
      <c r="L168" s="18">
        <v>40000</v>
      </c>
      <c r="M168" s="16" t="s">
        <v>18</v>
      </c>
    </row>
    <row r="169" customHeight="1" spans="1:13">
      <c r="A169" s="16">
        <v>149</v>
      </c>
      <c r="B169" s="20"/>
      <c r="C169" s="16" t="s">
        <v>174</v>
      </c>
      <c r="D169" s="16">
        <v>427</v>
      </c>
      <c r="E169" s="17">
        <v>521878.50594717</v>
      </c>
      <c r="F169" s="18">
        <v>110840</v>
      </c>
      <c r="G169" s="18">
        <v>21350</v>
      </c>
      <c r="H169" s="18">
        <v>22992.2301206811</v>
      </c>
      <c r="I169" s="17">
        <v>8540.55774243153</v>
      </c>
      <c r="J169" s="17">
        <v>73670.0415877699</v>
      </c>
      <c r="K169" s="17">
        <f t="shared" si="38"/>
        <v>284485.676496287</v>
      </c>
      <c r="L169" s="18">
        <v>50000</v>
      </c>
      <c r="M169" s="16" t="s">
        <v>18</v>
      </c>
    </row>
    <row r="170" customHeight="1" spans="1:13">
      <c r="A170" s="16">
        <v>150</v>
      </c>
      <c r="B170" s="20"/>
      <c r="C170" s="16" t="s">
        <v>175</v>
      </c>
      <c r="D170" s="16">
        <v>203</v>
      </c>
      <c r="E170" s="17">
        <v>292083.980516746</v>
      </c>
      <c r="F170" s="18">
        <v>97840</v>
      </c>
      <c r="G170" s="18">
        <v>10150</v>
      </c>
      <c r="H170" s="18">
        <v>10930.732352455</v>
      </c>
      <c r="I170" s="17">
        <v>4060.26515623794</v>
      </c>
      <c r="J170" s="17">
        <v>35023.4623941857</v>
      </c>
      <c r="K170" s="17">
        <f t="shared" si="38"/>
        <v>134079.520613867</v>
      </c>
      <c r="L170" s="18">
        <v>40000</v>
      </c>
      <c r="M170" s="16" t="s">
        <v>18</v>
      </c>
    </row>
    <row r="171" customHeight="1" spans="1:13">
      <c r="A171" s="16">
        <v>151</v>
      </c>
      <c r="B171" s="20"/>
      <c r="C171" s="16" t="s">
        <v>176</v>
      </c>
      <c r="D171" s="16">
        <v>420</v>
      </c>
      <c r="E171" s="17">
        <v>513323.120603774</v>
      </c>
      <c r="F171" s="18">
        <v>220400</v>
      </c>
      <c r="G171" s="18">
        <v>21000</v>
      </c>
      <c r="H171" s="18">
        <v>22615.308315424</v>
      </c>
      <c r="I171" s="17">
        <v>8400.54859911298</v>
      </c>
      <c r="J171" s="17">
        <v>72462.3359879704</v>
      </c>
      <c r="K171" s="17">
        <f t="shared" si="38"/>
        <v>168444.927701267</v>
      </c>
      <c r="L171" s="18">
        <v>40000</v>
      </c>
      <c r="M171" s="16" t="s">
        <v>18</v>
      </c>
    </row>
    <row r="172" customHeight="1" spans="1:13">
      <c r="A172" s="16">
        <v>152</v>
      </c>
      <c r="B172" s="24"/>
      <c r="C172" s="29" t="s">
        <v>177</v>
      </c>
      <c r="D172" s="16">
        <v>420</v>
      </c>
      <c r="E172" s="17">
        <v>544016.7464</v>
      </c>
      <c r="F172" s="18">
        <v>171040</v>
      </c>
      <c r="G172" s="18">
        <v>21000</v>
      </c>
      <c r="H172" s="18">
        <v>22615.308315424</v>
      </c>
      <c r="I172" s="17">
        <v>8400.54859911298</v>
      </c>
      <c r="J172" s="17">
        <v>72462.3359879704</v>
      </c>
      <c r="K172" s="17">
        <f t="shared" si="38"/>
        <v>248498.553497493</v>
      </c>
      <c r="L172" s="18">
        <v>50000</v>
      </c>
      <c r="M172" s="25" t="s">
        <v>19</v>
      </c>
    </row>
    <row r="173" s="1" customFormat="1" customHeight="1" spans="1:13">
      <c r="A173" s="16" t="s">
        <v>31</v>
      </c>
      <c r="B173" s="16"/>
      <c r="C173" s="16">
        <v>9</v>
      </c>
      <c r="D173" s="16">
        <f t="shared" ref="D173:L173" si="39">SUM(D164:D172)</f>
        <v>3591</v>
      </c>
      <c r="E173" s="17">
        <f t="shared" si="39"/>
        <v>4463584.11251675</v>
      </c>
      <c r="F173" s="18">
        <f t="shared" si="39"/>
        <v>1384640</v>
      </c>
      <c r="G173" s="18">
        <f t="shared" si="39"/>
        <v>179550</v>
      </c>
      <c r="H173" s="18">
        <f t="shared" si="39"/>
        <v>193360.886096875</v>
      </c>
      <c r="I173" s="17">
        <f t="shared" si="39"/>
        <v>71824.690522416</v>
      </c>
      <c r="J173" s="17">
        <f t="shared" si="39"/>
        <v>619552.972697147</v>
      </c>
      <c r="K173" s="17">
        <f t="shared" si="39"/>
        <v>2014655.56320031</v>
      </c>
      <c r="L173" s="18">
        <f t="shared" si="39"/>
        <v>420000</v>
      </c>
      <c r="M173" s="16"/>
    </row>
    <row r="174" customHeight="1" spans="1:13">
      <c r="A174" s="16" t="s">
        <v>178</v>
      </c>
      <c r="B174" s="16"/>
      <c r="C174" s="16">
        <v>152</v>
      </c>
      <c r="D174" s="16">
        <v>56143</v>
      </c>
      <c r="E174" s="17">
        <f t="shared" ref="E174:L174" si="40">SUMIF($A$4:$A$173,$A$163,E4:E173)</f>
        <v>73312449.1792</v>
      </c>
      <c r="F174" s="18">
        <f t="shared" si="40"/>
        <v>34486742</v>
      </c>
      <c r="G174" s="18">
        <f t="shared" si="40"/>
        <v>2807150</v>
      </c>
      <c r="H174" s="18">
        <f t="shared" si="40"/>
        <v>2790000</v>
      </c>
      <c r="I174" s="17">
        <f t="shared" si="40"/>
        <v>1122933.33333333</v>
      </c>
      <c r="J174" s="17">
        <f t="shared" si="40"/>
        <v>9122773.75</v>
      </c>
      <c r="K174" s="17">
        <f t="shared" si="40"/>
        <v>22982850.0958667</v>
      </c>
      <c r="L174" s="18">
        <f t="shared" si="40"/>
        <v>6380000</v>
      </c>
      <c r="M174" s="16"/>
    </row>
    <row r="175" spans="6:12">
      <c r="F175" s="3"/>
      <c r="G175" s="3"/>
      <c r="J175" s="3"/>
      <c r="K175" s="3"/>
      <c r="L175" s="4"/>
    </row>
    <row r="176" ht="14.25" spans="1:7">
      <c r="A176" s="31" t="s">
        <v>351</v>
      </c>
      <c r="F176" s="3"/>
      <c r="G176" s="2"/>
    </row>
    <row r="177" spans="1:7">
      <c r="A177" s="2" t="s">
        <v>352</v>
      </c>
      <c r="F177" s="3"/>
      <c r="G177" s="2"/>
    </row>
    <row r="178" spans="1:7">
      <c r="A178" s="2" t="s">
        <v>353</v>
      </c>
      <c r="F178" s="3"/>
      <c r="G178" s="2"/>
    </row>
    <row r="179" ht="14.25" spans="1:7">
      <c r="A179" s="31" t="s">
        <v>354</v>
      </c>
      <c r="F179" s="3"/>
      <c r="G179" s="2"/>
    </row>
    <row r="180" spans="1:7">
      <c r="A180" s="31" t="s">
        <v>355</v>
      </c>
      <c r="F180" s="3"/>
      <c r="G180" s="2"/>
    </row>
    <row r="181" spans="1:7">
      <c r="A181" s="2" t="s">
        <v>356</v>
      </c>
      <c r="F181" s="3"/>
      <c r="G181" s="2"/>
    </row>
  </sheetData>
  <autoFilter xmlns:etc="http://www.wps.cn/officeDocument/2017/etCustomData" ref="A4:M181" etc:filterBottomFollowUsedRange="0">
    <extLst/>
  </autoFilter>
  <mergeCells count="40">
    <mergeCell ref="A2:M2"/>
    <mergeCell ref="A18:B18"/>
    <mergeCell ref="A31:B31"/>
    <mergeCell ref="A46:B46"/>
    <mergeCell ref="A60:B60"/>
    <mergeCell ref="A67:B67"/>
    <mergeCell ref="A78:B78"/>
    <mergeCell ref="A88:B88"/>
    <mergeCell ref="A97:B97"/>
    <mergeCell ref="A111:B111"/>
    <mergeCell ref="A114:B114"/>
    <mergeCell ref="A124:B124"/>
    <mergeCell ref="A139:B139"/>
    <mergeCell ref="A143:B143"/>
    <mergeCell ref="A147:B147"/>
    <mergeCell ref="A151:B151"/>
    <mergeCell ref="A163:B163"/>
    <mergeCell ref="A173:B173"/>
    <mergeCell ref="A174:B174"/>
    <mergeCell ref="B5:B17"/>
    <mergeCell ref="B19:B30"/>
    <mergeCell ref="B32:B33"/>
    <mergeCell ref="B34:B45"/>
    <mergeCell ref="B47:B59"/>
    <mergeCell ref="B61:B66"/>
    <mergeCell ref="B68:B77"/>
    <mergeCell ref="B79:B87"/>
    <mergeCell ref="B89:B96"/>
    <mergeCell ref="B98:B99"/>
    <mergeCell ref="B100:B110"/>
    <mergeCell ref="B112:B113"/>
    <mergeCell ref="B115:B123"/>
    <mergeCell ref="B125:B132"/>
    <mergeCell ref="B133:B138"/>
    <mergeCell ref="B140:B142"/>
    <mergeCell ref="B144:B146"/>
    <mergeCell ref="B148:B150"/>
    <mergeCell ref="B152:B162"/>
    <mergeCell ref="B164:B165"/>
    <mergeCell ref="B166:B172"/>
  </mergeCells>
  <pageMargins left="0.472222222222222" right="0.472222222222222" top="0.826388888888889" bottom="0.786805555555556" header="0.511805555555556" footer="0.5"/>
  <pageSetup paperSize="9" orientation="landscape" horizontalDpi="600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152村集体收入</vt:lpstr>
      <vt:lpstr>占地费</vt:lpstr>
      <vt:lpstr>Sheet1</vt:lpstr>
      <vt:lpstr>保险按一年算。多20万元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赵鹏冲</cp:lastModifiedBy>
  <dcterms:created xsi:type="dcterms:W3CDTF">2018-02-27T11:14:00Z</dcterms:created>
  <dcterms:modified xsi:type="dcterms:W3CDTF">2025-09-23T07:33:52Z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KSOReadingLayout">
    <vt:bool>true</vt:bool>
  </property>
  <property fmtid="{D5CDD505-2E9C-101B-9397-08002B2CF9AE}" pid="4" name="ICV">
    <vt:lpwstr>204D4550A06D4C99A0F664CBB2A92A81</vt:lpwstr>
  </property>
</Properties>
</file>