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225"/>
  </bookViews>
  <sheets>
    <sheet name="2023年 152村级电站发电收益" sheetId="12" r:id="rId1"/>
    <sheet name="Sheet1" sheetId="13" r:id="rId2"/>
    <sheet name="Sheet2" sheetId="1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xlnm._FilterDatabase" localSheetId="1" hidden="1">Sheet1!$A$1:$GK$56</definedName>
    <definedName name="_xlnm._FilterDatabase" localSheetId="0" hidden="1">'2023年 152村级电站发电收益'!$A$5:$BD$5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<sst xmlns="http://schemas.openxmlformats.org/spreadsheetml/2006/main" count="691" uniqueCount="409">
  <si>
    <t>2023年152个村光伏扶贫项目发电收益情况统计表</t>
  </si>
  <si>
    <t>序号</t>
  </si>
  <si>
    <t>乡镇</t>
  </si>
  <si>
    <t>行政村</t>
  </si>
  <si>
    <t>电站名称</t>
  </si>
  <si>
    <t>电站容量（千瓦）</t>
  </si>
  <si>
    <t>发电户号</t>
  </si>
  <si>
    <t>1月份</t>
  </si>
  <si>
    <t>2月份</t>
  </si>
  <si>
    <t>3月份(2022年12-3月份国补)7月录入系统</t>
  </si>
  <si>
    <t>4月份</t>
  </si>
  <si>
    <t>5月份</t>
  </si>
  <si>
    <t>6月份（4-6月份国补）7月录入系统</t>
  </si>
  <si>
    <t>7月份</t>
  </si>
  <si>
    <t>8月份</t>
  </si>
  <si>
    <t>9月份</t>
  </si>
  <si>
    <t>10月份(7-9月国补)</t>
  </si>
  <si>
    <t>11月份(11月份录入10.11月国补)</t>
  </si>
  <si>
    <t>12月份</t>
  </si>
  <si>
    <t>总计</t>
  </si>
  <si>
    <t>电量</t>
  </si>
  <si>
    <t>电费</t>
  </si>
  <si>
    <t>国补</t>
  </si>
  <si>
    <t>合计</t>
  </si>
  <si>
    <t>11月国补</t>
  </si>
  <si>
    <t>10月国补</t>
  </si>
  <si>
    <t>10.11国补合计</t>
  </si>
  <si>
    <t>11电费+10.11国补</t>
  </si>
  <si>
    <t>白石山</t>
  </si>
  <si>
    <t>白石山村级电站</t>
  </si>
  <si>
    <t>0705521350</t>
  </si>
  <si>
    <t>菜村岗村级电站</t>
  </si>
  <si>
    <t>0705511030</t>
  </si>
  <si>
    <t>斗军湾村</t>
  </si>
  <si>
    <t>斗军湾村联村电站</t>
  </si>
  <si>
    <t>0719903975</t>
  </si>
  <si>
    <t>0719905997</t>
  </si>
  <si>
    <t>雀儿林村</t>
  </si>
  <si>
    <t>0719907036</t>
  </si>
  <si>
    <t>南石盆村</t>
  </si>
  <si>
    <t>0719907209</t>
  </si>
  <si>
    <t>北石佛</t>
  </si>
  <si>
    <t>北石佛村</t>
  </si>
  <si>
    <t>北石佛联村电站（调增梁家庄联村电站161千瓦）</t>
  </si>
  <si>
    <t>0724497940</t>
  </si>
  <si>
    <t>0724498217</t>
  </si>
  <si>
    <t>白绸村</t>
  </si>
  <si>
    <t>0724498624</t>
  </si>
  <si>
    <t>0724498796</t>
  </si>
  <si>
    <t>张家峪村</t>
  </si>
  <si>
    <t>0730828556</t>
  </si>
  <si>
    <t>北上屯村级电站</t>
  </si>
  <si>
    <t>0705426727</t>
  </si>
  <si>
    <t>红泉村级电站</t>
  </si>
  <si>
    <t>0705411024</t>
  </si>
  <si>
    <t>刘家嘴村级电站</t>
  </si>
  <si>
    <t>0705500195</t>
  </si>
  <si>
    <t>马庄村级电站</t>
  </si>
  <si>
    <t>0705466835</t>
  </si>
  <si>
    <t>南上屯</t>
  </si>
  <si>
    <t>0724497676</t>
  </si>
  <si>
    <t>0731273979</t>
  </si>
  <si>
    <t>艾河村</t>
  </si>
  <si>
    <t>艾河村联村电站</t>
  </si>
  <si>
    <t>0724297654</t>
  </si>
  <si>
    <t>0724301458</t>
  </si>
  <si>
    <t>石道沟村</t>
  </si>
  <si>
    <t>0724450714</t>
  </si>
  <si>
    <t>牌坊村</t>
  </si>
  <si>
    <t>0724454761</t>
  </si>
  <si>
    <t>南台村</t>
  </si>
  <si>
    <t>0730829458</t>
  </si>
  <si>
    <t>赵家井</t>
  </si>
  <si>
    <t>0731429167</t>
  </si>
  <si>
    <t>0731429284</t>
  </si>
  <si>
    <t>东团堡</t>
  </si>
  <si>
    <t>北李庄村级电站</t>
  </si>
  <si>
    <t>0705705343</t>
  </si>
  <si>
    <t>北辛庄村级电站</t>
  </si>
  <si>
    <t>0705721604</t>
  </si>
  <si>
    <t>东团堡村级电站</t>
  </si>
  <si>
    <t>0705727497</t>
  </si>
  <si>
    <t>侯家沟村级电站</t>
  </si>
  <si>
    <t>0705690168</t>
  </si>
  <si>
    <t>汤子岭村级电站</t>
  </si>
  <si>
    <t>0705423568</t>
  </si>
  <si>
    <t>北王家湾村级电站</t>
  </si>
  <si>
    <t>0705480897</t>
  </si>
  <si>
    <t>卸甲沟村级电站</t>
  </si>
  <si>
    <t>0705699569</t>
  </si>
  <si>
    <t>金家井</t>
  </si>
  <si>
    <t>北坡底村级电站</t>
  </si>
  <si>
    <t>0705126757</t>
  </si>
  <si>
    <t>上沟村</t>
  </si>
  <si>
    <t>上沟村联村电站</t>
  </si>
  <si>
    <t>0723853929</t>
  </si>
  <si>
    <t>0723858083</t>
  </si>
  <si>
    <t>宋家庄村</t>
  </si>
  <si>
    <t>0723880154</t>
  </si>
  <si>
    <t>0723886732</t>
  </si>
  <si>
    <t>亚家庄村</t>
  </si>
  <si>
    <t>0723895163</t>
  </si>
  <si>
    <t>0723901569</t>
  </si>
  <si>
    <t>朱家庄村</t>
  </si>
  <si>
    <t>0723904047</t>
  </si>
  <si>
    <t>0723906551</t>
  </si>
  <si>
    <t>黄台院村</t>
  </si>
  <si>
    <t>0723906782</t>
  </si>
  <si>
    <t>祁家沟村</t>
  </si>
  <si>
    <t>0723907394</t>
  </si>
  <si>
    <t>草厂村</t>
  </si>
  <si>
    <t>0724068065</t>
  </si>
  <si>
    <t>大草滩村</t>
  </si>
  <si>
    <t>0724606915</t>
  </si>
  <si>
    <t>东龙虎村</t>
  </si>
  <si>
    <t>0724889888</t>
  </si>
  <si>
    <t>北黄土岭</t>
  </si>
  <si>
    <t>0724764660</t>
  </si>
  <si>
    <t>0725133465</t>
  </si>
  <si>
    <t>梁家庄村</t>
  </si>
  <si>
    <t>梁家庄村联村电站（梁家庄地块1，调减161千瓦）</t>
  </si>
  <si>
    <t>0724712425</t>
  </si>
  <si>
    <t>0724712496</t>
  </si>
  <si>
    <t>孙家泉村</t>
  </si>
  <si>
    <t>0724717358</t>
  </si>
  <si>
    <t>双坨村</t>
  </si>
  <si>
    <t>0724719787</t>
  </si>
  <si>
    <t>东刘家庄</t>
  </si>
  <si>
    <t>0724720433</t>
  </si>
  <si>
    <t>五十亩地</t>
  </si>
  <si>
    <t>0724737174</t>
  </si>
  <si>
    <t>冷铺</t>
  </si>
  <si>
    <t>0724763029</t>
  </si>
  <si>
    <t>0725133537</t>
  </si>
  <si>
    <t>金家井村</t>
  </si>
  <si>
    <t>金家井村联村电站</t>
  </si>
  <si>
    <t>0724603408</t>
  </si>
  <si>
    <t>0724604313</t>
  </si>
  <si>
    <t>窝坨村</t>
  </si>
  <si>
    <t>0724606768</t>
  </si>
  <si>
    <t>周家庄村</t>
  </si>
  <si>
    <t>0724607152</t>
  </si>
  <si>
    <t>邓庄村</t>
  </si>
  <si>
    <t>0724719556</t>
  </si>
  <si>
    <t>小庄村</t>
  </si>
  <si>
    <t>0724719673</t>
  </si>
  <si>
    <t>南坡底村</t>
  </si>
  <si>
    <t>南坡底村联村电站</t>
  </si>
  <si>
    <t>0723907697</t>
  </si>
  <si>
    <t>十八盘</t>
  </si>
  <si>
    <t>0723907831</t>
  </si>
  <si>
    <t>谭家庄村</t>
  </si>
  <si>
    <t>0723907873</t>
  </si>
  <si>
    <t>南马庄村</t>
  </si>
  <si>
    <t>0723907945</t>
  </si>
  <si>
    <t>小关城村</t>
  </si>
  <si>
    <t>0723908111</t>
  </si>
  <si>
    <t>望天岭村</t>
  </si>
  <si>
    <t>0723908166</t>
  </si>
  <si>
    <t>桑树堰村</t>
  </si>
  <si>
    <t>0723908502</t>
  </si>
  <si>
    <t>黄柏寺村</t>
  </si>
  <si>
    <t>0723911007</t>
  </si>
  <si>
    <t>向阳湾村</t>
  </si>
  <si>
    <t>0723928953</t>
  </si>
  <si>
    <t>0723933816</t>
  </si>
  <si>
    <t>0723934170</t>
  </si>
  <si>
    <t>兰家庄村</t>
  </si>
  <si>
    <t>0723948287</t>
  </si>
  <si>
    <t>南李庄村</t>
  </si>
  <si>
    <t>0723950271</t>
  </si>
  <si>
    <t>土安村</t>
  </si>
  <si>
    <t>0723950659</t>
  </si>
  <si>
    <t>三道城村</t>
  </si>
  <si>
    <t>0723950880</t>
  </si>
  <si>
    <t>黄郊村</t>
  </si>
  <si>
    <t>0723956686</t>
  </si>
  <si>
    <t>沙岭</t>
  </si>
  <si>
    <t>0723956833</t>
  </si>
  <si>
    <t>衙庭</t>
  </si>
  <si>
    <t>0723960852</t>
  </si>
  <si>
    <t>二十亩地村</t>
  </si>
  <si>
    <t>0726198728</t>
  </si>
  <si>
    <t>西团堡</t>
  </si>
  <si>
    <t>西团堡村联村电站</t>
  </si>
  <si>
    <t>0723960591</t>
  </si>
  <si>
    <t>0723962005</t>
  </si>
  <si>
    <t>红花峪</t>
  </si>
  <si>
    <t>0723963499</t>
  </si>
  <si>
    <t>大道沟</t>
  </si>
  <si>
    <t>0723963532</t>
  </si>
  <si>
    <t>0723963620</t>
  </si>
  <si>
    <t>北牛栏村级电站</t>
  </si>
  <si>
    <t>0705545123</t>
  </si>
  <si>
    <t>东泉头</t>
  </si>
  <si>
    <t>东泉头村联村电站</t>
  </si>
  <si>
    <t>0724712034</t>
  </si>
  <si>
    <t>峨头村</t>
  </si>
  <si>
    <t>0724712076</t>
  </si>
  <si>
    <t>中庄村</t>
  </si>
  <si>
    <t>0724716805</t>
  </si>
  <si>
    <t>下老芳村</t>
  </si>
  <si>
    <t>0724716850</t>
  </si>
  <si>
    <t>横山岭</t>
  </si>
  <si>
    <t>0724716964</t>
  </si>
  <si>
    <t>北台村</t>
  </si>
  <si>
    <t>0724717071</t>
  </si>
  <si>
    <t>北韩村</t>
  </si>
  <si>
    <t>0724717101</t>
  </si>
  <si>
    <t>后堡子村</t>
  </si>
  <si>
    <t>0724719598</t>
  </si>
  <si>
    <t>小西庄村</t>
  </si>
  <si>
    <t>0724722194</t>
  </si>
  <si>
    <t>十八堰村</t>
  </si>
  <si>
    <t>0724722471</t>
  </si>
  <si>
    <t>王家庄村</t>
  </si>
  <si>
    <t>0724722673</t>
  </si>
  <si>
    <t>黄岩头</t>
  </si>
  <si>
    <t>0724722859</t>
  </si>
  <si>
    <t>二道河</t>
  </si>
  <si>
    <t>0724879441</t>
  </si>
  <si>
    <t>榆树台村</t>
  </si>
  <si>
    <t>0730795144</t>
  </si>
  <si>
    <t>0730799784</t>
  </si>
  <si>
    <t>0730801612</t>
  </si>
  <si>
    <t>0730801843</t>
  </si>
  <si>
    <t>0730803520</t>
  </si>
  <si>
    <t>黄土岭村</t>
  </si>
  <si>
    <t>0730805308</t>
  </si>
  <si>
    <t>土巷口村级电站</t>
  </si>
  <si>
    <t>0705051185</t>
  </si>
  <si>
    <t>斜山村级电站</t>
  </si>
  <si>
    <t>0705026679</t>
  </si>
  <si>
    <t>寨沟门村级电站</t>
  </si>
  <si>
    <t>0705637570</t>
  </si>
  <si>
    <t>周村村级电站</t>
  </si>
  <si>
    <t>0705189446</t>
  </si>
  <si>
    <t>冯村村级电站</t>
  </si>
  <si>
    <t>0705107703</t>
  </si>
  <si>
    <t>向阳会村级电站</t>
  </si>
  <si>
    <t>0705573814</t>
  </si>
  <si>
    <t>塔儿村级电站</t>
  </si>
  <si>
    <t>0705216300</t>
  </si>
  <si>
    <t>涞源镇</t>
  </si>
  <si>
    <t>辛庄村级电站</t>
  </si>
  <si>
    <t>0705433022</t>
  </si>
  <si>
    <t>留家庄</t>
  </si>
  <si>
    <t>留家庄村</t>
  </si>
  <si>
    <t>留家庄村联村电站</t>
  </si>
  <si>
    <t>0724014387</t>
  </si>
  <si>
    <t>黑石沟村</t>
  </si>
  <si>
    <t>0724016660</t>
  </si>
  <si>
    <t>四角台村</t>
  </si>
  <si>
    <t>0724041147</t>
  </si>
  <si>
    <t>石片村</t>
  </si>
  <si>
    <t>0724048236</t>
  </si>
  <si>
    <t>0724052806</t>
  </si>
  <si>
    <t>郑草沟村</t>
  </si>
  <si>
    <t>0724053896</t>
  </si>
  <si>
    <t>南赵庄村</t>
  </si>
  <si>
    <t>0724057061</t>
  </si>
  <si>
    <t>0724057449</t>
  </si>
  <si>
    <t>芦草湾村</t>
  </si>
  <si>
    <t>0724058875</t>
  </si>
  <si>
    <t>坡水村级电站</t>
  </si>
  <si>
    <t>0705220651</t>
  </si>
  <si>
    <t>烧车村级电站</t>
  </si>
  <si>
    <t>0705138129</t>
  </si>
  <si>
    <t>团圆村级电站</t>
  </si>
  <si>
    <t>0705153735</t>
  </si>
  <si>
    <t>伊家铺村级电站</t>
  </si>
  <si>
    <t>0705150710</t>
  </si>
  <si>
    <t>张家铺村</t>
  </si>
  <si>
    <t>张家铺村联村电站</t>
  </si>
  <si>
    <t>0724027127</t>
  </si>
  <si>
    <t>白石口村</t>
  </si>
  <si>
    <t>0724041886</t>
  </si>
  <si>
    <t>荆山口村</t>
  </si>
  <si>
    <t>0724047321</t>
  </si>
  <si>
    <t>西龙虎村</t>
  </si>
  <si>
    <t>0724056101</t>
  </si>
  <si>
    <t>杨家川村</t>
  </si>
  <si>
    <t>0724170238</t>
  </si>
  <si>
    <t>袁家村</t>
  </si>
  <si>
    <t>0724170384</t>
  </si>
  <si>
    <t>连巴岭村</t>
  </si>
  <si>
    <t>0724170485</t>
  </si>
  <si>
    <t>箭杆河村</t>
  </si>
  <si>
    <t>0724170720</t>
  </si>
  <si>
    <t>养老河村</t>
  </si>
  <si>
    <t>0724171114</t>
  </si>
  <si>
    <t>塔崖驿村</t>
  </si>
  <si>
    <t>0724174940</t>
  </si>
  <si>
    <t>西杏花村</t>
  </si>
  <si>
    <t>0724175031</t>
  </si>
  <si>
    <t>大东沟村</t>
  </si>
  <si>
    <t>0724175480</t>
  </si>
  <si>
    <t>北铺村</t>
  </si>
  <si>
    <t>0724175594</t>
  </si>
  <si>
    <t>0724176021</t>
  </si>
  <si>
    <t>0724185856</t>
  </si>
  <si>
    <t>0724186194</t>
  </si>
  <si>
    <t>0724218385</t>
  </si>
  <si>
    <t>0724219519</t>
  </si>
  <si>
    <t>卜荷村</t>
  </si>
  <si>
    <t>0724222160</t>
  </si>
  <si>
    <t>南马庄</t>
  </si>
  <si>
    <t>范台村级电站</t>
  </si>
  <si>
    <t>0705522047</t>
  </si>
  <si>
    <t>范庄旺村级电站</t>
  </si>
  <si>
    <t>0705561989</t>
  </si>
  <si>
    <t>南屯</t>
  </si>
  <si>
    <t>曹家庄村级电站</t>
  </si>
  <si>
    <t>0705684026</t>
  </si>
  <si>
    <t>黑山村级电站</t>
  </si>
  <si>
    <t>0705664369</t>
  </si>
  <si>
    <t>胡家庄</t>
  </si>
  <si>
    <t>胡家庄村联村电站</t>
  </si>
  <si>
    <t>0724698750</t>
  </si>
  <si>
    <t>0724705016</t>
  </si>
  <si>
    <t>0734154299</t>
  </si>
  <si>
    <t>上庄</t>
  </si>
  <si>
    <t>南阳峪村级电站</t>
  </si>
  <si>
    <t>0705096836</t>
  </si>
  <si>
    <t>清风沟村级电站</t>
  </si>
  <si>
    <t>0705114343</t>
  </si>
  <si>
    <t>上老芳村级电站</t>
  </si>
  <si>
    <t>0705063469</t>
  </si>
  <si>
    <t>上庄村级电站</t>
  </si>
  <si>
    <t>0705110471</t>
  </si>
  <si>
    <t>西泉头村级电站</t>
  </si>
  <si>
    <t>0705106654</t>
  </si>
  <si>
    <t>水堡</t>
  </si>
  <si>
    <t>水堡村级电站</t>
  </si>
  <si>
    <t>0705403377</t>
  </si>
  <si>
    <t>塔崖驿</t>
  </si>
  <si>
    <t>板铺庄村级电站</t>
  </si>
  <si>
    <t>0705687403</t>
  </si>
  <si>
    <t>王安镇</t>
  </si>
  <si>
    <t>杜家台村级电站</t>
  </si>
  <si>
    <t>0705688318</t>
  </si>
  <si>
    <t>山炮村级电站</t>
  </si>
  <si>
    <t>0705686686</t>
  </si>
  <si>
    <t>银山口村级电站</t>
  </si>
  <si>
    <t>0705505901</t>
  </si>
  <si>
    <t>乌龙沟</t>
  </si>
  <si>
    <t>马台村级电站</t>
  </si>
  <si>
    <t>0705691871</t>
  </si>
  <si>
    <t>杨家庄</t>
  </si>
  <si>
    <t>天桥</t>
  </si>
  <si>
    <t>0719070211</t>
  </si>
  <si>
    <t>银坊</t>
  </si>
  <si>
    <t>合婚台村级电站</t>
  </si>
  <si>
    <t>0705590673</t>
  </si>
  <si>
    <t>吉河村级电站</t>
  </si>
  <si>
    <t>0705603634</t>
  </si>
  <si>
    <t>碾盘</t>
  </si>
  <si>
    <t>碾盘村联村电站（建在杏树台村）</t>
  </si>
  <si>
    <t>0728896972</t>
  </si>
  <si>
    <t>0728900936</t>
  </si>
  <si>
    <t>南道神</t>
  </si>
  <si>
    <t>0728915857</t>
  </si>
  <si>
    <t>南沟村级电站</t>
  </si>
  <si>
    <t>0705065335</t>
  </si>
  <si>
    <t>上下台</t>
  </si>
  <si>
    <t>上下台村联村电站</t>
  </si>
  <si>
    <t>0728902642</t>
  </si>
  <si>
    <t>0728903241</t>
  </si>
  <si>
    <t>松树台</t>
  </si>
  <si>
    <t>0728906107</t>
  </si>
  <si>
    <t>牛栏</t>
  </si>
  <si>
    <t>牛栏村村级电站</t>
  </si>
  <si>
    <t>0728909627</t>
  </si>
  <si>
    <t>0728910559</t>
  </si>
  <si>
    <t>营尔村</t>
  </si>
  <si>
    <t>营尔村村级电站</t>
  </si>
  <si>
    <t>0719929731</t>
  </si>
  <si>
    <t>0719931015</t>
  </si>
  <si>
    <t>张家坟村级电站</t>
  </si>
  <si>
    <t>0705620914</t>
  </si>
  <si>
    <t>走马驿</t>
  </si>
  <si>
    <t>吕家庄村</t>
  </si>
  <si>
    <t>吕家庄村联村电站</t>
  </si>
  <si>
    <t>0723917379</t>
  </si>
  <si>
    <t>葛沟村</t>
  </si>
  <si>
    <t>0723927107</t>
  </si>
  <si>
    <t>南城子村</t>
  </si>
  <si>
    <t>0723927149</t>
  </si>
  <si>
    <t>白道安村</t>
  </si>
  <si>
    <t>0723927208</t>
  </si>
  <si>
    <t>花园村</t>
  </si>
  <si>
    <t>0723927279</t>
  </si>
  <si>
    <t>0723927367</t>
  </si>
  <si>
    <t>0723927426</t>
  </si>
  <si>
    <t>0723930295</t>
  </si>
  <si>
    <t>北大沟村</t>
  </si>
  <si>
    <t>0723931269</t>
  </si>
  <si>
    <t>泉厂背村</t>
  </si>
  <si>
    <t>0723970202</t>
  </si>
  <si>
    <t>松树柁</t>
  </si>
  <si>
    <t>0723965860</t>
  </si>
  <si>
    <t>0723970462</t>
  </si>
  <si>
    <t>18乡镇</t>
  </si>
  <si>
    <t>152村</t>
  </si>
  <si>
    <t>省补</t>
  </si>
  <si>
    <t>3月份</t>
  </si>
  <si>
    <t>6月份</t>
  </si>
  <si>
    <t>10月份</t>
  </si>
  <si>
    <t>11月份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</si>
</sst>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3">
    <font>
      <sz val="11"/>
      <color theme="1"/>
      <name val="宋体"/>
      <charset val="134"/>
      <scheme val="minor"/>
    </font>
    <font>
      <sz val="11"/>
      <color indexed="8"/>
      <name val="ˎ̥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0"/>
      <color rgb="FFFF0000"/>
      <name val="宋体"/>
      <charset val="134"/>
      <scheme val="minor"/>
    </font>
    <font>
      <sz val="11"/>
      <color rgb="FFFF0000"/>
      <name val="SimSun"/>
      <charset val="134"/>
    </font>
    <font>
      <sz val="11"/>
      <color rgb="FFFF0000"/>
      <name val="宋体"/>
      <charset val="134"/>
    </font>
    <font>
      <sz val="10"/>
      <name val="宋体"/>
      <charset val="134"/>
      <scheme val="minor"/>
    </font>
    <font>
      <sz val="10"/>
      <name val="宋体"/>
      <charset val="0"/>
    </font>
    <font>
      <b/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name val="宋体"/>
      <charset val="0"/>
    </font>
    <font>
      <sz val="11"/>
      <color indexed="8"/>
      <name val="宋体"/>
      <charset val="134"/>
      <scheme val="minor"/>
    </font>
    <font>
      <sz val="11"/>
      <color rgb="FF000000"/>
      <name val="方正仿宋_GBK"/>
      <charset val="134"/>
    </font>
    <font>
      <sz val="11"/>
      <color rgb="FF000000"/>
      <name val="宋体"/>
      <charset val="134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4" borderId="11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14" applyNumberFormat="0" applyAlignment="0" applyProtection="0">
      <alignment vertical="center"/>
    </xf>
    <xf numFmtId="0" fontId="31" fillId="6" borderId="15" applyNumberFormat="0" applyAlignment="0" applyProtection="0">
      <alignment vertical="center"/>
    </xf>
    <xf numFmtId="0" fontId="32" fillId="6" borderId="14" applyNumberFormat="0" applyAlignment="0" applyProtection="0">
      <alignment vertical="center"/>
    </xf>
    <xf numFmtId="0" fontId="33" fillId="7" borderId="16" applyNumberFormat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1" fillId="0" borderId="0">
      <alignment vertical="center"/>
    </xf>
    <xf numFmtId="0" fontId="0" fillId="0" borderId="0">
      <alignment vertical="center"/>
    </xf>
    <xf numFmtId="0" fontId="42" fillId="0" borderId="0"/>
    <xf numFmtId="0" fontId="42" fillId="0" borderId="0"/>
    <xf numFmtId="0" fontId="41" fillId="0" borderId="0">
      <alignment vertical="center"/>
    </xf>
    <xf numFmtId="0" fontId="0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0" fillId="0" borderId="0">
      <alignment vertical="center"/>
    </xf>
    <xf numFmtId="0" fontId="0" fillId="0" borderId="0">
      <alignment vertical="center"/>
    </xf>
  </cellStyleXfs>
  <cellXfs count="13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0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9" xfId="0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vertical="center" wrapText="1"/>
    </xf>
    <xf numFmtId="176" fontId="16" fillId="0" borderId="1" xfId="0" applyNumberFormat="1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7" fillId="0" borderId="1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9" xfId="0" applyNumberFormat="1" applyFont="1" applyFill="1" applyBorder="1" applyAlignment="1">
      <alignment horizontal="center" vertical="center"/>
    </xf>
    <xf numFmtId="0" fontId="14" fillId="0" borderId="10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/>
    </xf>
    <xf numFmtId="176" fontId="16" fillId="0" borderId="1" xfId="0" applyNumberFormat="1" applyFont="1" applyFill="1" applyBorder="1" applyAlignment="1" applyProtection="1">
      <alignment vertical="center" wrapText="1"/>
      <protection locked="0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0" fillId="2" borderId="1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0" fillId="0" borderId="1" xfId="0" applyNumberFormat="1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21" fillId="0" borderId="1" xfId="0" applyFont="1" applyBorder="1">
      <alignment vertical="center"/>
    </xf>
    <xf numFmtId="0" fontId="1" fillId="2" borderId="1" xfId="0" applyNumberFormat="1" applyFont="1" applyFill="1" applyBorder="1" applyAlignment="1" quotePrefix="1">
      <alignment horizontal="center" vertical="center" shrinkToFit="1"/>
    </xf>
    <xf numFmtId="0" fontId="1" fillId="0" borderId="1" xfId="0" applyNumberFormat="1" applyFont="1" applyFill="1" applyBorder="1" applyAlignment="1" quotePrefix="1">
      <alignment horizontal="center" vertical="center" shrinkToFit="1"/>
    </xf>
    <xf numFmtId="0" fontId="1" fillId="2" borderId="2" xfId="0" applyNumberFormat="1" applyFont="1" applyFill="1" applyBorder="1" applyAlignment="1" quotePrefix="1">
      <alignment horizontal="center" vertical="center" shrinkToFit="1"/>
    </xf>
    <xf numFmtId="0" fontId="0" fillId="0" borderId="1" xfId="0" applyNumberFormat="1" applyFont="1" applyFill="1" applyBorder="1" applyAlignment="1" quotePrefix="1">
      <alignment horizontal="center" vertical="center"/>
    </xf>
    <xf numFmtId="0" fontId="11" fillId="0" borderId="1" xfId="0" applyNumberFormat="1" applyFont="1" applyFill="1" applyBorder="1" applyAlignment="1" quotePrefix="1">
      <alignment horizontal="center" vertical="center"/>
    </xf>
    <xf numFmtId="0" fontId="0" fillId="0" borderId="1" xfId="0" applyNumberFormat="1" applyFont="1" applyBorder="1" applyAlignment="1" quotePrefix="1">
      <alignment horizontal="center" vertical="center"/>
    </xf>
    <xf numFmtId="0" fontId="4" fillId="0" borderId="1" xfId="0" applyNumberFormat="1" applyFont="1" applyBorder="1" applyAlignment="1" quotePrefix="1">
      <alignment horizontal="center" vertical="center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88" xfId="49"/>
    <cellStyle name="常规 25" xfId="50"/>
    <cellStyle name="常规 26" xfId="51"/>
    <cellStyle name="常规 10" xfId="52"/>
    <cellStyle name="常规 10 2" xfId="53"/>
    <cellStyle name="常规 2 3 2" xfId="54"/>
    <cellStyle name="常规 20" xfId="55"/>
    <cellStyle name="常规 2" xfId="56"/>
    <cellStyle name="Normal" xfId="57"/>
    <cellStyle name="常规 3" xfId="58"/>
    <cellStyle name="常规 7" xfId="5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6.xml"/><Relationship Id="rId8" Type="http://schemas.openxmlformats.org/officeDocument/2006/relationships/externalLink" Target="externalLinks/externalLink5.xml"/><Relationship Id="rId7" Type="http://schemas.openxmlformats.org/officeDocument/2006/relationships/externalLink" Target="externalLinks/externalLink4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16.xml"/><Relationship Id="rId18" Type="http://schemas.openxmlformats.org/officeDocument/2006/relationships/externalLink" Target="externalLinks/externalLink15.xml"/><Relationship Id="rId17" Type="http://schemas.openxmlformats.org/officeDocument/2006/relationships/externalLink" Target="externalLinks/externalLink14.xml"/><Relationship Id="rId16" Type="http://schemas.openxmlformats.org/officeDocument/2006/relationships/externalLink" Target="externalLinks/externalLink13.xml"/><Relationship Id="rId15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11.xml"/><Relationship Id="rId13" Type="http://schemas.openxmlformats.org/officeDocument/2006/relationships/externalLink" Target="externalLinks/externalLink10.xml"/><Relationship Id="rId12" Type="http://schemas.openxmlformats.org/officeDocument/2006/relationships/externalLink" Target="externalLinks/externalLink9.xml"/><Relationship Id="rId11" Type="http://schemas.openxmlformats.org/officeDocument/2006/relationships/externalLink" Target="externalLinks/externalLink8.xml"/><Relationship Id="rId10" Type="http://schemas.openxmlformats.org/officeDocument/2006/relationships/externalLink" Target="externalLinks/externalLink7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0809;&#20239;\2023&#24180;\&#33521;&#33021;&#20844;&#21496;&#21453;&#39304;&#30005;&#36153;\&#33521;&#33021;2023&#24180;1&#26376;&#30005;&#3615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&#20809;&#20239;\2023&#24180;\&#33521;&#33021;&#20844;&#21496;&#21453;&#39304;&#30005;&#36153;\2023&#24180;2&#26376;&#33521;&#33021;&#36141;&#30005;&#36153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\&#23731;&#34183;\2023\&#20809;&#20239;\4&#26376;\&#33521;&#33021;2023&#24180;4&#26376;&#36141;&#30005;&#36153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\&#23731;&#34183;\2023\&#20809;&#20239;\5&#26376;\&#33521;&#33021;5&#26376;&#36141;&#30005;&#36153;(1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\&#23731;&#34183;\2023\&#20809;&#20239;\6&#26376;\&#33521;&#33021;2023&#24180;6&#26376;&#36141;&#30005;&#36153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\&#23731;&#34183;\2023\&#20809;&#20239;\7&#26376;\&#20809;&#20239;\&#33521;&#33021;2023&#24180;7&#26376;&#36141;&#30005;&#36153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\&#23731;&#34183;\2023\&#20809;&#20239;\8&#26376;\&#33521;&#33021;2022&#24180;12&#26376;-2023&#24180;3&#26376;&#34917;&#36148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\&#23731;&#34183;\2023\&#20809;&#20239;\8&#26376;\&#33521;&#33021;2023&#24180;4&#26376;-2023&#24180;6&#26376;&#34917;&#36148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\&#23731;&#34183;\2023\&#20809;&#20239;\8&#26376;\&#20809;&#20239;\&#33521;&#33021;2023&#24180;8&#26376;&#36141;&#30005;&#36153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2023&#24180;&#25910;&#30410;&#20998;&#37197;\&#33521;&#33021;&#21453;&#39304;&#30005;&#36153;\&#33521;&#33021;2023&#24180;9&#26376;&#36141;&#30005;&#36153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2023&#24180;&#25910;&#30410;&#20998;&#37197;\&#33521;&#33021;&#21453;&#39304;&#30005;&#36153;\&#34917;&#36148;\&#33521;&#33021;2023&#24180;7-9&#26376;&#22269;&#23478;&#34917;&#36148;&#21512;&#24182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2023&#24180;&#25910;&#30410;&#20998;&#37197;\&#33521;&#33021;&#21453;&#39304;&#30005;&#36153;\&#33521;&#33021;10&#26376;&#36141;&#30005;&#36153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&#33521;&#33021;11&#2637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&#33521;&#33021;2023&#24180;11&#26376;&#34917;&#3614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&#33521;&#33021;2023&#24180;10&#26376;&#34917;&#3614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2023&#24180;&#25910;&#30410;&#20998;&#37197;\&#33521;&#33021;&#21453;&#39304;&#30005;&#36153;\&#33521;&#33021;12&#26376;&#32467;&#31639;&#26126;&#32454;&#25968;&#25454;&#65288;&#30005;&#36153;&#21644;&#34917;&#36148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分布式发票数据"/>
    </sheetNames>
    <sheetDataSet>
      <sheetData sheetId="0">
        <row r="1">
          <cell r="A1" t="str">
            <v>项目编号</v>
          </cell>
          <cell r="B1" t="str">
            <v>项目名称</v>
          </cell>
          <cell r="C1" t="str">
            <v>是否签约</v>
          </cell>
        </row>
        <row r="2">
          <cell r="D2" t="str">
            <v>发票号码</v>
          </cell>
          <cell r="E2" t="str">
            <v>*总价税合计</v>
          </cell>
        </row>
        <row r="4">
          <cell r="A4" t="str">
            <v>0705026679</v>
          </cell>
          <cell r="B4" t="str">
            <v>涞源英能新能源科技有限公司</v>
          </cell>
          <cell r="C4" t="str">
            <v>否</v>
          </cell>
          <cell r="D4">
            <v>38389</v>
          </cell>
          <cell r="E4">
            <v>13988.95</v>
          </cell>
        </row>
        <row r="5">
          <cell r="A5" t="str">
            <v>0705051185</v>
          </cell>
          <cell r="B5" t="str">
            <v>涞源英能新能源科技有限公司</v>
          </cell>
          <cell r="C5" t="str">
            <v>否</v>
          </cell>
          <cell r="D5">
            <v>37613</v>
          </cell>
          <cell r="E5">
            <v>13706.18</v>
          </cell>
        </row>
        <row r="6">
          <cell r="A6" t="str">
            <v>0705063469</v>
          </cell>
          <cell r="B6" t="str">
            <v>涞源英能新能源科技有限公司</v>
          </cell>
          <cell r="C6" t="str">
            <v>否</v>
          </cell>
          <cell r="D6">
            <v>36092</v>
          </cell>
          <cell r="E6">
            <v>13151.92</v>
          </cell>
        </row>
        <row r="7">
          <cell r="A7" t="str">
            <v>0705065335</v>
          </cell>
          <cell r="B7" t="str">
            <v>涞源英能新能源科技有限公司</v>
          </cell>
          <cell r="C7" t="str">
            <v>否</v>
          </cell>
          <cell r="D7">
            <v>31726</v>
          </cell>
          <cell r="E7">
            <v>11560.95</v>
          </cell>
        </row>
        <row r="8">
          <cell r="A8" t="str">
            <v>0705096836</v>
          </cell>
          <cell r="B8" t="str">
            <v>涞源英能新能源科技有限公司</v>
          </cell>
          <cell r="C8" t="str">
            <v>否</v>
          </cell>
          <cell r="D8">
            <v>41304</v>
          </cell>
          <cell r="E8">
            <v>15051.18</v>
          </cell>
        </row>
        <row r="9">
          <cell r="A9" t="str">
            <v>0705106654</v>
          </cell>
          <cell r="B9" t="str">
            <v>涞源英能新能源科技有限公司</v>
          </cell>
          <cell r="C9" t="str">
            <v>否</v>
          </cell>
          <cell r="D9">
            <v>32731</v>
          </cell>
          <cell r="E9">
            <v>11927.18</v>
          </cell>
        </row>
        <row r="10">
          <cell r="A10" t="str">
            <v>0705107703</v>
          </cell>
          <cell r="B10" t="str">
            <v>涞源英能新能源科技有限公司</v>
          </cell>
          <cell r="C10" t="str">
            <v>否</v>
          </cell>
          <cell r="D10">
            <v>42686</v>
          </cell>
          <cell r="E10">
            <v>15554.78</v>
          </cell>
        </row>
        <row r="11">
          <cell r="A11" t="str">
            <v>0705110471</v>
          </cell>
          <cell r="B11" t="str">
            <v>涞源英能新能源科技有限公司</v>
          </cell>
          <cell r="C11" t="str">
            <v>否</v>
          </cell>
          <cell r="D11">
            <v>35900</v>
          </cell>
          <cell r="E11">
            <v>13081.96</v>
          </cell>
        </row>
        <row r="12">
          <cell r="A12" t="str">
            <v>0705114343</v>
          </cell>
          <cell r="B12" t="str">
            <v>涞源英能新能源科技有限公司</v>
          </cell>
          <cell r="C12" t="str">
            <v>否</v>
          </cell>
          <cell r="D12">
            <v>40256</v>
          </cell>
          <cell r="E12">
            <v>14669.29</v>
          </cell>
        </row>
        <row r="13">
          <cell r="A13" t="str">
            <v>0705126757</v>
          </cell>
          <cell r="B13" t="str">
            <v>涞源英能新能源科技有限公司</v>
          </cell>
          <cell r="C13" t="str">
            <v>否</v>
          </cell>
          <cell r="D13">
            <v>36725</v>
          </cell>
          <cell r="E13">
            <v>13382.59</v>
          </cell>
        </row>
        <row r="14">
          <cell r="A14" t="str">
            <v>0705138129</v>
          </cell>
          <cell r="B14" t="str">
            <v>涞源英能新能源科技有限公司</v>
          </cell>
          <cell r="C14" t="str">
            <v>否</v>
          </cell>
          <cell r="D14">
            <v>30013</v>
          </cell>
          <cell r="E14">
            <v>10936.74</v>
          </cell>
        </row>
        <row r="15">
          <cell r="A15" t="str">
            <v>0705150710</v>
          </cell>
          <cell r="B15" t="str">
            <v>涞源英能新能源科技有限公司</v>
          </cell>
          <cell r="C15" t="str">
            <v>否</v>
          </cell>
          <cell r="D15">
            <v>30000</v>
          </cell>
          <cell r="E15">
            <v>10932</v>
          </cell>
        </row>
        <row r="16">
          <cell r="A16" t="str">
            <v>0705153735</v>
          </cell>
          <cell r="B16" t="str">
            <v>涞源英能新能源科技有限公司</v>
          </cell>
          <cell r="C16" t="str">
            <v>否</v>
          </cell>
          <cell r="D16">
            <v>32503</v>
          </cell>
          <cell r="E16">
            <v>11844.09</v>
          </cell>
        </row>
        <row r="17">
          <cell r="A17" t="str">
            <v>0705189446</v>
          </cell>
          <cell r="B17" t="str">
            <v>涞源英能新能源科技有限公司</v>
          </cell>
          <cell r="C17" t="str">
            <v>否</v>
          </cell>
          <cell r="D17">
            <v>32947</v>
          </cell>
          <cell r="E17">
            <v>12005.89</v>
          </cell>
        </row>
        <row r="18">
          <cell r="A18" t="str">
            <v>0705216300</v>
          </cell>
          <cell r="B18" t="str">
            <v>涞源英能新能源科技有限公司</v>
          </cell>
          <cell r="C18" t="str">
            <v>否</v>
          </cell>
          <cell r="D18">
            <v>36023</v>
          </cell>
          <cell r="E18">
            <v>13126.78</v>
          </cell>
        </row>
        <row r="19">
          <cell r="A19" t="str">
            <v>0705220651</v>
          </cell>
          <cell r="B19" t="str">
            <v>涞源英能新能源科技有限公司</v>
          </cell>
          <cell r="C19" t="str">
            <v>否</v>
          </cell>
          <cell r="D19">
            <v>27947</v>
          </cell>
          <cell r="E19">
            <v>10183.89</v>
          </cell>
        </row>
        <row r="20">
          <cell r="A20" t="str">
            <v>0705403377</v>
          </cell>
          <cell r="B20" t="str">
            <v>涞源英能新能源科技有限公司</v>
          </cell>
          <cell r="C20" t="str">
            <v>否</v>
          </cell>
          <cell r="D20">
            <v>35944</v>
          </cell>
          <cell r="E20">
            <v>13097.99</v>
          </cell>
        </row>
        <row r="21">
          <cell r="A21" t="str">
            <v>0705411024</v>
          </cell>
          <cell r="B21" t="str">
            <v>涞源英能新能源科技有限公司</v>
          </cell>
          <cell r="C21" t="str">
            <v>否</v>
          </cell>
          <cell r="D21">
            <v>37130</v>
          </cell>
          <cell r="E21">
            <v>13530.17</v>
          </cell>
        </row>
        <row r="22">
          <cell r="A22" t="str">
            <v>0705423568</v>
          </cell>
          <cell r="B22" t="str">
            <v>涞源英能新能源科技有限公司</v>
          </cell>
          <cell r="C22" t="str">
            <v>否</v>
          </cell>
          <cell r="D22">
            <v>40006</v>
          </cell>
          <cell r="E22">
            <v>14578.19</v>
          </cell>
        </row>
        <row r="23">
          <cell r="A23" t="str">
            <v>0705426727</v>
          </cell>
          <cell r="B23" t="str">
            <v>涞源英能新能源科技有限公司</v>
          </cell>
          <cell r="C23" t="str">
            <v>否</v>
          </cell>
          <cell r="D23">
            <v>35874</v>
          </cell>
          <cell r="E23">
            <v>13072.49</v>
          </cell>
        </row>
        <row r="24">
          <cell r="A24" t="str">
            <v>0705433022</v>
          </cell>
          <cell r="B24" t="str">
            <v>涞源英能新能源科技有限公司</v>
          </cell>
          <cell r="C24" t="str">
            <v>否</v>
          </cell>
          <cell r="D24">
            <v>40469</v>
          </cell>
          <cell r="E24">
            <v>14746.9</v>
          </cell>
        </row>
        <row r="25">
          <cell r="A25" t="str">
            <v>0705466835</v>
          </cell>
          <cell r="B25" t="str">
            <v>涞源英能新能源科技有限公司</v>
          </cell>
          <cell r="C25" t="str">
            <v>否</v>
          </cell>
          <cell r="D25">
            <v>30353</v>
          </cell>
          <cell r="E25">
            <v>11060.63</v>
          </cell>
        </row>
        <row r="26">
          <cell r="A26" t="str">
            <v>0705480897</v>
          </cell>
          <cell r="B26" t="str">
            <v>涞源英能新能源科技有限公司</v>
          </cell>
          <cell r="C26" t="str">
            <v>否</v>
          </cell>
          <cell r="D26">
            <v>30097</v>
          </cell>
          <cell r="E26">
            <v>10967.35</v>
          </cell>
        </row>
        <row r="27">
          <cell r="A27" t="str">
            <v>0705500195</v>
          </cell>
          <cell r="B27" t="str">
            <v>涞源英能新能源科技有限公司</v>
          </cell>
          <cell r="C27" t="str">
            <v>否</v>
          </cell>
          <cell r="D27">
            <v>38126</v>
          </cell>
          <cell r="E27">
            <v>13893.11</v>
          </cell>
        </row>
        <row r="28">
          <cell r="A28" t="str">
            <v>0705505901</v>
          </cell>
          <cell r="B28" t="str">
            <v>涞源英能新能源科技有限公司</v>
          </cell>
          <cell r="C28" t="str">
            <v>否</v>
          </cell>
          <cell r="D28">
            <v>39114</v>
          </cell>
          <cell r="E28">
            <v>14253.14</v>
          </cell>
        </row>
        <row r="29">
          <cell r="A29" t="str">
            <v>0705511030</v>
          </cell>
          <cell r="B29" t="str">
            <v>涞源英能新能源科技有限公司</v>
          </cell>
          <cell r="C29" t="str">
            <v>否</v>
          </cell>
          <cell r="D29">
            <v>35364</v>
          </cell>
          <cell r="E29">
            <v>12886.64</v>
          </cell>
        </row>
        <row r="30">
          <cell r="A30" t="str">
            <v>0705521350</v>
          </cell>
          <cell r="B30" t="str">
            <v>涞源英能新能源科技有限公司</v>
          </cell>
          <cell r="C30" t="str">
            <v>否</v>
          </cell>
          <cell r="D30">
            <v>37009</v>
          </cell>
          <cell r="E30">
            <v>13486.08</v>
          </cell>
        </row>
        <row r="31">
          <cell r="A31" t="str">
            <v>0705522047</v>
          </cell>
          <cell r="B31" t="str">
            <v>涞源英能新能源科技有限公司</v>
          </cell>
          <cell r="C31" t="str">
            <v>否</v>
          </cell>
          <cell r="D31">
            <v>25693</v>
          </cell>
          <cell r="E31">
            <v>9362.53</v>
          </cell>
        </row>
        <row r="32">
          <cell r="A32" t="str">
            <v>0705545123</v>
          </cell>
          <cell r="B32" t="str">
            <v>涞源英能新能源科技有限公司</v>
          </cell>
          <cell r="C32" t="str">
            <v>否</v>
          </cell>
          <cell r="D32">
            <v>42343</v>
          </cell>
          <cell r="E32">
            <v>15429.79</v>
          </cell>
        </row>
        <row r="33">
          <cell r="A33" t="str">
            <v>0705561989</v>
          </cell>
          <cell r="B33" t="str">
            <v>涞源英能新能源科技有限公司</v>
          </cell>
          <cell r="C33" t="str">
            <v>否</v>
          </cell>
          <cell r="D33">
            <v>36312</v>
          </cell>
          <cell r="E33">
            <v>13232.09</v>
          </cell>
        </row>
        <row r="34">
          <cell r="A34" t="str">
            <v>0705573814</v>
          </cell>
          <cell r="B34" t="str">
            <v>涞源英能新能源科技有限公司</v>
          </cell>
          <cell r="C34" t="str">
            <v>否</v>
          </cell>
          <cell r="D34">
            <v>39036</v>
          </cell>
          <cell r="E34">
            <v>14224.72</v>
          </cell>
        </row>
        <row r="35">
          <cell r="A35" t="str">
            <v>0705590673</v>
          </cell>
          <cell r="B35" t="str">
            <v>涞源英能新能源科技有限公司</v>
          </cell>
          <cell r="C35" t="str">
            <v>否</v>
          </cell>
          <cell r="D35">
            <v>30601</v>
          </cell>
          <cell r="E35">
            <v>11151</v>
          </cell>
        </row>
        <row r="36">
          <cell r="A36" t="str">
            <v>0705603634</v>
          </cell>
          <cell r="B36" t="str">
            <v>涞源英能新能源科技有限公司</v>
          </cell>
          <cell r="C36" t="str">
            <v>否</v>
          </cell>
          <cell r="D36">
            <v>30840</v>
          </cell>
          <cell r="E36">
            <v>11238.1</v>
          </cell>
        </row>
        <row r="37">
          <cell r="A37" t="str">
            <v>0705620914</v>
          </cell>
          <cell r="B37" t="str">
            <v>涞源英能新能源科技有限公司</v>
          </cell>
          <cell r="C37" t="str">
            <v>否</v>
          </cell>
          <cell r="D37">
            <v>31724</v>
          </cell>
          <cell r="E37">
            <v>11560.23</v>
          </cell>
        </row>
        <row r="38">
          <cell r="A38" t="str">
            <v>0705637570</v>
          </cell>
          <cell r="B38" t="str">
            <v>涞源英能新能源科技有限公司</v>
          </cell>
          <cell r="C38" t="str">
            <v>否</v>
          </cell>
          <cell r="D38">
            <v>30394</v>
          </cell>
          <cell r="E38">
            <v>11075.57</v>
          </cell>
        </row>
        <row r="39">
          <cell r="A39" t="str">
            <v>0705664369</v>
          </cell>
          <cell r="B39" t="str">
            <v>涞源英能新能源科技有限公司</v>
          </cell>
          <cell r="C39" t="str">
            <v>否</v>
          </cell>
          <cell r="D39">
            <v>19116</v>
          </cell>
          <cell r="E39">
            <v>6965.87</v>
          </cell>
        </row>
        <row r="40">
          <cell r="A40" t="str">
            <v>0705684026</v>
          </cell>
          <cell r="B40" t="str">
            <v>涞源英能新能源科技有限公司</v>
          </cell>
          <cell r="C40" t="str">
            <v>否</v>
          </cell>
          <cell r="D40">
            <v>27006</v>
          </cell>
          <cell r="E40">
            <v>9840.99</v>
          </cell>
        </row>
        <row r="41">
          <cell r="A41" t="str">
            <v>0705686686</v>
          </cell>
          <cell r="B41" t="str">
            <v>涞源英能新能源科技有限公司</v>
          </cell>
          <cell r="C41" t="str">
            <v>否</v>
          </cell>
          <cell r="D41">
            <v>30313</v>
          </cell>
          <cell r="E41">
            <v>11046.06</v>
          </cell>
        </row>
        <row r="42">
          <cell r="A42" t="str">
            <v>0705687403</v>
          </cell>
          <cell r="B42" t="str">
            <v>涞源英能新能源科技有限公司</v>
          </cell>
          <cell r="C42" t="str">
            <v>否</v>
          </cell>
          <cell r="D42">
            <v>30168</v>
          </cell>
          <cell r="E42">
            <v>10993.22</v>
          </cell>
        </row>
        <row r="43">
          <cell r="A43" t="str">
            <v>0705688318</v>
          </cell>
          <cell r="B43" t="str">
            <v>涞源英能新能源科技有限公司</v>
          </cell>
          <cell r="C43" t="str">
            <v>否</v>
          </cell>
          <cell r="D43">
            <v>27388</v>
          </cell>
          <cell r="E43">
            <v>9980.19</v>
          </cell>
        </row>
        <row r="44">
          <cell r="A44" t="str">
            <v>0705690168</v>
          </cell>
          <cell r="B44" t="str">
            <v>涞源英能新能源科技有限公司</v>
          </cell>
          <cell r="C44" t="str">
            <v>否</v>
          </cell>
          <cell r="D44">
            <v>24054</v>
          </cell>
          <cell r="E44">
            <v>8765.28</v>
          </cell>
        </row>
        <row r="45">
          <cell r="A45" t="str">
            <v>0705691871</v>
          </cell>
          <cell r="B45" t="str">
            <v>涞源英能新能源科技有限公司</v>
          </cell>
          <cell r="C45" t="str">
            <v>否</v>
          </cell>
          <cell r="D45">
            <v>19506</v>
          </cell>
          <cell r="E45">
            <v>7107.99</v>
          </cell>
        </row>
        <row r="46">
          <cell r="A46" t="str">
            <v>0705699569</v>
          </cell>
          <cell r="B46" t="str">
            <v>涞源英能新能源科技有限公司</v>
          </cell>
          <cell r="C46" t="str">
            <v>否</v>
          </cell>
          <cell r="D46">
            <v>36824</v>
          </cell>
          <cell r="E46">
            <v>13418.67</v>
          </cell>
        </row>
        <row r="47">
          <cell r="A47" t="str">
            <v>0705705343</v>
          </cell>
          <cell r="B47" t="str">
            <v>涞源英能新能源科技有限公司</v>
          </cell>
          <cell r="C47" t="str">
            <v>否</v>
          </cell>
          <cell r="D47">
            <v>35950</v>
          </cell>
          <cell r="E47">
            <v>13100.18</v>
          </cell>
        </row>
        <row r="48">
          <cell r="A48" t="str">
            <v>0705721604</v>
          </cell>
          <cell r="B48" t="str">
            <v>涞源英能新能源科技有限公司</v>
          </cell>
          <cell r="C48" t="str">
            <v>否</v>
          </cell>
          <cell r="D48">
            <v>36664</v>
          </cell>
          <cell r="E48">
            <v>13360.36</v>
          </cell>
        </row>
        <row r="49">
          <cell r="A49" t="str">
            <v>0705727497</v>
          </cell>
          <cell r="B49" t="str">
            <v>涞源英能新能源科技有限公司</v>
          </cell>
          <cell r="C49" t="str">
            <v>否</v>
          </cell>
          <cell r="D49">
            <v>32558</v>
          </cell>
          <cell r="E49">
            <v>11864.14</v>
          </cell>
        </row>
        <row r="50">
          <cell r="A50" t="str">
            <v>0719070211</v>
          </cell>
          <cell r="B50" t="str">
            <v>涞源英能新能源科技有限公司</v>
          </cell>
          <cell r="C50" t="str">
            <v>否</v>
          </cell>
          <cell r="D50">
            <v>18886</v>
          </cell>
          <cell r="E50">
            <v>6882.06</v>
          </cell>
        </row>
        <row r="51">
          <cell r="A51" t="str">
            <v>0719903975</v>
          </cell>
          <cell r="B51" t="str">
            <v>涞源英能新能源科技有限公司</v>
          </cell>
          <cell r="C51" t="str">
            <v>否</v>
          </cell>
          <cell r="D51">
            <v>41519</v>
          </cell>
          <cell r="E51">
            <v>15129.52</v>
          </cell>
        </row>
        <row r="52">
          <cell r="A52" t="str">
            <v>0719905997</v>
          </cell>
          <cell r="B52" t="str">
            <v>涞源英能新能源科技有限公司</v>
          </cell>
          <cell r="C52" t="str">
            <v>否</v>
          </cell>
          <cell r="D52">
            <v>22246</v>
          </cell>
          <cell r="E52">
            <v>8106.44</v>
          </cell>
        </row>
        <row r="53">
          <cell r="A53" t="str">
            <v>0719907036</v>
          </cell>
          <cell r="B53" t="str">
            <v>涞源英能新能源科技有限公司</v>
          </cell>
          <cell r="C53" t="str">
            <v>否</v>
          </cell>
          <cell r="D53">
            <v>42103</v>
          </cell>
          <cell r="E53">
            <v>15342.33</v>
          </cell>
        </row>
        <row r="54">
          <cell r="A54" t="str">
            <v>0719907209</v>
          </cell>
          <cell r="B54" t="str">
            <v>涞源英能新能源科技有限公司</v>
          </cell>
          <cell r="C54" t="str">
            <v>否</v>
          </cell>
          <cell r="D54">
            <v>41104</v>
          </cell>
          <cell r="E54">
            <v>14978.3</v>
          </cell>
        </row>
        <row r="55">
          <cell r="A55" t="str">
            <v>0719929731</v>
          </cell>
          <cell r="B55" t="str">
            <v>涞源英能新能源科技有限公司</v>
          </cell>
          <cell r="C55" t="str">
            <v>否</v>
          </cell>
          <cell r="D55">
            <v>10988</v>
          </cell>
          <cell r="E55">
            <v>4004.03</v>
          </cell>
        </row>
        <row r="56">
          <cell r="A56" t="str">
            <v>0719931015</v>
          </cell>
          <cell r="B56" t="str">
            <v>涞源英能新能源科技有限公司</v>
          </cell>
          <cell r="C56" t="str">
            <v>否</v>
          </cell>
          <cell r="D56">
            <v>38426</v>
          </cell>
          <cell r="E56">
            <v>14002.43</v>
          </cell>
        </row>
        <row r="57">
          <cell r="A57" t="str">
            <v>0723853929</v>
          </cell>
          <cell r="B57" t="str">
            <v>涞源英能新能源科技有限公司</v>
          </cell>
          <cell r="C57" t="str">
            <v>否</v>
          </cell>
          <cell r="D57">
            <v>42562</v>
          </cell>
          <cell r="E57">
            <v>15509.59</v>
          </cell>
        </row>
        <row r="58">
          <cell r="A58" t="str">
            <v>0723858083</v>
          </cell>
          <cell r="B58" t="str">
            <v>涞源英能新能源科技有限公司</v>
          </cell>
          <cell r="C58" t="str">
            <v>否</v>
          </cell>
          <cell r="D58">
            <v>41238</v>
          </cell>
          <cell r="E58">
            <v>15027.13</v>
          </cell>
        </row>
        <row r="59">
          <cell r="A59" t="str">
            <v>0723880154</v>
          </cell>
          <cell r="B59" t="str">
            <v>涞源英能新能源科技有限公司</v>
          </cell>
          <cell r="C59" t="str">
            <v>否</v>
          </cell>
          <cell r="D59">
            <v>39038</v>
          </cell>
          <cell r="E59">
            <v>14225.45</v>
          </cell>
        </row>
        <row r="60">
          <cell r="A60" t="str">
            <v>0723886732</v>
          </cell>
          <cell r="B60" t="str">
            <v>涞源英能新能源科技有限公司</v>
          </cell>
          <cell r="C60" t="str">
            <v>否</v>
          </cell>
          <cell r="D60">
            <v>36841</v>
          </cell>
          <cell r="E60">
            <v>13424.86</v>
          </cell>
        </row>
        <row r="61">
          <cell r="A61" t="str">
            <v>0723895163</v>
          </cell>
          <cell r="B61" t="str">
            <v>涞源英能新能源科技有限公司</v>
          </cell>
          <cell r="C61" t="str">
            <v>否</v>
          </cell>
          <cell r="D61">
            <v>38489</v>
          </cell>
          <cell r="E61">
            <v>14025.39</v>
          </cell>
        </row>
        <row r="62">
          <cell r="A62" t="str">
            <v>0723901569</v>
          </cell>
          <cell r="B62" t="str">
            <v>涞源英能新能源科技有限公司</v>
          </cell>
          <cell r="C62" t="str">
            <v>否</v>
          </cell>
          <cell r="D62">
            <v>39036</v>
          </cell>
          <cell r="E62">
            <v>14224.72</v>
          </cell>
        </row>
        <row r="63">
          <cell r="A63" t="str">
            <v>0723904047</v>
          </cell>
          <cell r="B63" t="str">
            <v>涞源英能新能源科技有限公司</v>
          </cell>
          <cell r="C63" t="str">
            <v>否</v>
          </cell>
          <cell r="D63">
            <v>38311</v>
          </cell>
          <cell r="E63">
            <v>13960.53</v>
          </cell>
        </row>
        <row r="64">
          <cell r="A64" t="str">
            <v>0723906551</v>
          </cell>
          <cell r="B64" t="str">
            <v>涞源英能新能源科技有限公司</v>
          </cell>
          <cell r="C64" t="str">
            <v>否</v>
          </cell>
          <cell r="D64">
            <v>43499</v>
          </cell>
          <cell r="E64">
            <v>15851.04</v>
          </cell>
        </row>
        <row r="65">
          <cell r="A65" t="str">
            <v>0723906782</v>
          </cell>
          <cell r="B65" t="str">
            <v>涞源英能新能源科技有限公司</v>
          </cell>
          <cell r="C65" t="str">
            <v>否</v>
          </cell>
          <cell r="D65">
            <v>15709</v>
          </cell>
          <cell r="E65">
            <v>5724.36</v>
          </cell>
        </row>
        <row r="66">
          <cell r="A66" t="str">
            <v>0723907394</v>
          </cell>
          <cell r="B66" t="str">
            <v>涞源英能新能源科技有限公司</v>
          </cell>
          <cell r="C66" t="str">
            <v>否</v>
          </cell>
          <cell r="D66">
            <v>17275</v>
          </cell>
          <cell r="E66">
            <v>6295.01</v>
          </cell>
        </row>
        <row r="67">
          <cell r="A67" t="str">
            <v>0723907697</v>
          </cell>
          <cell r="B67" t="str">
            <v>涞源英能新能源科技有限公司</v>
          </cell>
          <cell r="C67" t="str">
            <v>否</v>
          </cell>
          <cell r="D67">
            <v>46567</v>
          </cell>
          <cell r="E67">
            <v>16969.01</v>
          </cell>
        </row>
        <row r="68">
          <cell r="A68" t="str">
            <v>0723907831</v>
          </cell>
          <cell r="B68" t="str">
            <v>涞源英能新能源科技有限公司</v>
          </cell>
          <cell r="C68" t="str">
            <v>否</v>
          </cell>
          <cell r="D68">
            <v>38411</v>
          </cell>
          <cell r="E68">
            <v>13996.97</v>
          </cell>
        </row>
        <row r="69">
          <cell r="A69" t="str">
            <v>0723907873</v>
          </cell>
          <cell r="B69" t="str">
            <v>涞源英能新能源科技有限公司</v>
          </cell>
          <cell r="C69" t="str">
            <v>否</v>
          </cell>
          <cell r="D69">
            <v>46439</v>
          </cell>
          <cell r="E69">
            <v>16922.37</v>
          </cell>
        </row>
        <row r="70">
          <cell r="A70" t="str">
            <v>0723907945</v>
          </cell>
          <cell r="B70" t="str">
            <v>涞源英能新能源科技有限公司</v>
          </cell>
          <cell r="C70" t="str">
            <v>否</v>
          </cell>
          <cell r="D70">
            <v>20909</v>
          </cell>
          <cell r="E70">
            <v>7619.24</v>
          </cell>
        </row>
        <row r="71">
          <cell r="A71" t="str">
            <v>0723908111</v>
          </cell>
          <cell r="B71" t="str">
            <v>涞源英能新能源科技有限公司</v>
          </cell>
          <cell r="C71" t="str">
            <v>否</v>
          </cell>
          <cell r="D71">
            <v>36664</v>
          </cell>
          <cell r="E71">
            <v>13360.36</v>
          </cell>
        </row>
        <row r="72">
          <cell r="A72" t="str">
            <v>0723908166</v>
          </cell>
          <cell r="B72" t="str">
            <v>涞源英能新能源科技有限公司</v>
          </cell>
          <cell r="C72" t="str">
            <v>否</v>
          </cell>
          <cell r="D72">
            <v>44371</v>
          </cell>
          <cell r="E72">
            <v>16168.79</v>
          </cell>
        </row>
        <row r="73">
          <cell r="A73" t="str">
            <v>0723908502</v>
          </cell>
          <cell r="B73" t="str">
            <v>涞源英能新能源科技有限公司</v>
          </cell>
          <cell r="C73" t="str">
            <v>否</v>
          </cell>
          <cell r="D73">
            <v>37751</v>
          </cell>
          <cell r="E73">
            <v>13756.46</v>
          </cell>
        </row>
        <row r="74">
          <cell r="A74" t="str">
            <v>0723911007</v>
          </cell>
          <cell r="B74" t="str">
            <v>涞源英能新能源科技有限公司</v>
          </cell>
          <cell r="C74" t="str">
            <v>否</v>
          </cell>
          <cell r="D74">
            <v>44738</v>
          </cell>
          <cell r="E74">
            <v>16302.53</v>
          </cell>
        </row>
        <row r="75">
          <cell r="A75" t="str">
            <v>0723917379</v>
          </cell>
          <cell r="B75" t="str">
            <v>涞源英能新能源科技有限公司</v>
          </cell>
          <cell r="C75" t="str">
            <v>否</v>
          </cell>
          <cell r="D75">
            <v>32203</v>
          </cell>
          <cell r="E75">
            <v>11734.77</v>
          </cell>
        </row>
        <row r="76">
          <cell r="A76" t="str">
            <v>0723927107</v>
          </cell>
          <cell r="B76" t="str">
            <v>涞源英能新能源科技有限公司</v>
          </cell>
          <cell r="C76" t="str">
            <v>否</v>
          </cell>
          <cell r="D76">
            <v>33787</v>
          </cell>
          <cell r="E76">
            <v>12311.98</v>
          </cell>
        </row>
        <row r="77">
          <cell r="A77" t="str">
            <v>0723927149</v>
          </cell>
          <cell r="B77" t="str">
            <v>涞源英能新能源科技有限公司</v>
          </cell>
          <cell r="C77" t="str">
            <v>否</v>
          </cell>
          <cell r="D77">
            <v>33258</v>
          </cell>
          <cell r="E77">
            <v>12119.22</v>
          </cell>
        </row>
        <row r="78">
          <cell r="A78" t="str">
            <v>0723927208</v>
          </cell>
          <cell r="B78" t="str">
            <v>涞源英能新能源科技有限公司</v>
          </cell>
          <cell r="C78" t="str">
            <v>否</v>
          </cell>
          <cell r="D78">
            <v>37253</v>
          </cell>
          <cell r="E78">
            <v>13574.99</v>
          </cell>
        </row>
        <row r="79">
          <cell r="A79" t="str">
            <v>0723927279</v>
          </cell>
          <cell r="B79" t="str">
            <v>涞源英能新能源科技有限公司</v>
          </cell>
          <cell r="C79" t="str">
            <v>否</v>
          </cell>
          <cell r="D79">
            <v>34392</v>
          </cell>
          <cell r="E79">
            <v>12532.44</v>
          </cell>
        </row>
        <row r="80">
          <cell r="A80" t="str">
            <v>0723927367</v>
          </cell>
          <cell r="B80" t="str">
            <v>涞源英能新能源科技有限公司</v>
          </cell>
          <cell r="C80" t="str">
            <v>否</v>
          </cell>
          <cell r="D80">
            <v>35274</v>
          </cell>
          <cell r="E80">
            <v>12853.85</v>
          </cell>
        </row>
        <row r="81">
          <cell r="A81" t="str">
            <v>0723927426</v>
          </cell>
          <cell r="B81" t="str">
            <v>涞源英能新能源科技有限公司</v>
          </cell>
          <cell r="C81" t="str">
            <v>否</v>
          </cell>
          <cell r="D81">
            <v>33204</v>
          </cell>
          <cell r="E81">
            <v>12099.54</v>
          </cell>
        </row>
        <row r="82">
          <cell r="A82" t="str">
            <v>0723928953</v>
          </cell>
          <cell r="B82" t="str">
            <v>涞源英能新能源科技有限公司</v>
          </cell>
          <cell r="C82" t="str">
            <v>否</v>
          </cell>
          <cell r="D82">
            <v>45407</v>
          </cell>
          <cell r="E82">
            <v>16546.31</v>
          </cell>
        </row>
        <row r="83">
          <cell r="A83" t="str">
            <v>0723930295</v>
          </cell>
          <cell r="B83" t="str">
            <v>涞源英能新能源科技有限公司</v>
          </cell>
          <cell r="C83" t="str">
            <v>否</v>
          </cell>
          <cell r="D83">
            <v>33270</v>
          </cell>
          <cell r="E83">
            <v>12123.59</v>
          </cell>
        </row>
        <row r="84">
          <cell r="A84" t="str">
            <v>0723931269</v>
          </cell>
          <cell r="B84" t="str">
            <v>涞源英能新能源科技有限公司</v>
          </cell>
          <cell r="C84" t="str">
            <v>否</v>
          </cell>
          <cell r="D84">
            <v>27048</v>
          </cell>
          <cell r="E84">
            <v>9856.29</v>
          </cell>
        </row>
        <row r="85">
          <cell r="A85" t="str">
            <v>0723933816</v>
          </cell>
          <cell r="B85" t="str">
            <v>涞源英能新能源科技有限公司</v>
          </cell>
          <cell r="C85" t="str">
            <v>否</v>
          </cell>
          <cell r="D85">
            <v>41525</v>
          </cell>
          <cell r="E85">
            <v>15131.71</v>
          </cell>
        </row>
        <row r="86">
          <cell r="A86" t="str">
            <v>0723934170</v>
          </cell>
          <cell r="B86" t="str">
            <v>涞源英能新能源科技有限公司</v>
          </cell>
          <cell r="C86" t="str">
            <v>否</v>
          </cell>
          <cell r="D86">
            <v>29294</v>
          </cell>
          <cell r="E86">
            <v>10674.73</v>
          </cell>
        </row>
        <row r="87">
          <cell r="A87" t="str">
            <v>0723948287</v>
          </cell>
          <cell r="B87" t="str">
            <v>涞源英能新能源科技有限公司</v>
          </cell>
          <cell r="C87" t="str">
            <v>否</v>
          </cell>
          <cell r="D87">
            <v>42032</v>
          </cell>
          <cell r="E87">
            <v>15316.46</v>
          </cell>
        </row>
        <row r="88">
          <cell r="A88" t="str">
            <v>0723950271</v>
          </cell>
          <cell r="B88" t="str">
            <v>涞源英能新能源科技有限公司</v>
          </cell>
          <cell r="C88" t="str">
            <v>否</v>
          </cell>
          <cell r="D88">
            <v>40811</v>
          </cell>
          <cell r="E88">
            <v>14871.53</v>
          </cell>
        </row>
        <row r="89">
          <cell r="A89" t="str">
            <v>0723950659</v>
          </cell>
          <cell r="B89" t="str">
            <v>涞源英能新能源科技有限公司</v>
          </cell>
          <cell r="C89" t="str">
            <v>否</v>
          </cell>
          <cell r="D89">
            <v>37368</v>
          </cell>
          <cell r="E89">
            <v>13616.9</v>
          </cell>
        </row>
        <row r="90">
          <cell r="A90" t="str">
            <v>0723950880</v>
          </cell>
          <cell r="B90" t="str">
            <v>涞源英能新能源科技有限公司</v>
          </cell>
          <cell r="C90" t="str">
            <v>否</v>
          </cell>
          <cell r="D90">
            <v>35119</v>
          </cell>
          <cell r="E90">
            <v>12797.36</v>
          </cell>
        </row>
        <row r="91">
          <cell r="A91" t="str">
            <v>0723956686</v>
          </cell>
          <cell r="B91" t="str">
            <v>涞源英能新能源科技有限公司</v>
          </cell>
          <cell r="C91" t="str">
            <v>否</v>
          </cell>
          <cell r="D91">
            <v>34511</v>
          </cell>
          <cell r="E91">
            <v>12575.81</v>
          </cell>
        </row>
        <row r="92">
          <cell r="A92" t="str">
            <v>0723956833</v>
          </cell>
          <cell r="B92" t="str">
            <v>涞源英能新能源科技有限公司</v>
          </cell>
          <cell r="C92" t="str">
            <v>否</v>
          </cell>
          <cell r="D92">
            <v>44994</v>
          </cell>
          <cell r="E92">
            <v>16395.81</v>
          </cell>
        </row>
        <row r="93">
          <cell r="A93" t="str">
            <v>0723960591</v>
          </cell>
          <cell r="B93" t="str">
            <v>涞源英能新能源科技有限公司</v>
          </cell>
          <cell r="C93" t="str">
            <v>否</v>
          </cell>
          <cell r="D93">
            <v>42898</v>
          </cell>
          <cell r="E93">
            <v>15632.03</v>
          </cell>
        </row>
        <row r="94">
          <cell r="A94" t="str">
            <v>0723960852</v>
          </cell>
          <cell r="B94" t="str">
            <v>涞源英能新能源科技有限公司</v>
          </cell>
          <cell r="C94" t="str">
            <v>否</v>
          </cell>
          <cell r="D94">
            <v>45698</v>
          </cell>
          <cell r="E94">
            <v>16652.35</v>
          </cell>
        </row>
        <row r="95">
          <cell r="A95" t="str">
            <v>0723962005</v>
          </cell>
          <cell r="B95" t="str">
            <v>涞源英能新能源科技有限公司</v>
          </cell>
          <cell r="C95" t="str">
            <v>否</v>
          </cell>
          <cell r="D95">
            <v>42385</v>
          </cell>
          <cell r="E95">
            <v>15445.09</v>
          </cell>
        </row>
        <row r="96">
          <cell r="A96" t="str">
            <v>0723963499</v>
          </cell>
          <cell r="B96" t="str">
            <v>涞源英能新能源科技有限公司</v>
          </cell>
          <cell r="C96" t="str">
            <v>否</v>
          </cell>
          <cell r="D96">
            <v>43307</v>
          </cell>
          <cell r="E96">
            <v>15781.07</v>
          </cell>
        </row>
        <row r="97">
          <cell r="A97" t="str">
            <v>0723963532</v>
          </cell>
          <cell r="B97" t="str">
            <v>涞源英能新能源科技有限公司</v>
          </cell>
          <cell r="C97" t="str">
            <v>否</v>
          </cell>
          <cell r="D97">
            <v>44335</v>
          </cell>
          <cell r="E97">
            <v>16155.67</v>
          </cell>
        </row>
        <row r="98">
          <cell r="A98" t="str">
            <v>0723963620</v>
          </cell>
          <cell r="B98" t="str">
            <v>涞源英能新能源科技有限公司</v>
          </cell>
          <cell r="C98" t="str">
            <v>否</v>
          </cell>
          <cell r="D98">
            <v>11315</v>
          </cell>
          <cell r="E98">
            <v>4123.19</v>
          </cell>
        </row>
        <row r="99">
          <cell r="A99" t="str">
            <v>0723965860</v>
          </cell>
          <cell r="B99" t="str">
            <v>涞源英能新能源科技有限公司</v>
          </cell>
          <cell r="C99" t="str">
            <v>否</v>
          </cell>
          <cell r="D99">
            <v>12655</v>
          </cell>
          <cell r="E99">
            <v>4611.48</v>
          </cell>
        </row>
        <row r="100">
          <cell r="A100" t="str">
            <v>0723970202</v>
          </cell>
          <cell r="B100" t="str">
            <v>涞源英能新能源科技有限公司</v>
          </cell>
          <cell r="C100" t="str">
            <v>否</v>
          </cell>
          <cell r="D100">
            <v>4906</v>
          </cell>
          <cell r="E100">
            <v>1787.75</v>
          </cell>
        </row>
        <row r="101">
          <cell r="A101" t="str">
            <v>0723970462</v>
          </cell>
          <cell r="B101" t="str">
            <v>涞源英能新能源科技有限公司</v>
          </cell>
          <cell r="C101" t="str">
            <v>否</v>
          </cell>
          <cell r="D101">
            <v>29866</v>
          </cell>
          <cell r="E101">
            <v>10883.17</v>
          </cell>
        </row>
        <row r="102">
          <cell r="A102" t="str">
            <v>0724014387</v>
          </cell>
          <cell r="B102" t="str">
            <v>涞源英能新能源科技有限公司</v>
          </cell>
          <cell r="C102" t="str">
            <v>否</v>
          </cell>
          <cell r="D102">
            <v>33972</v>
          </cell>
          <cell r="E102">
            <v>12379.4</v>
          </cell>
        </row>
        <row r="103">
          <cell r="A103" t="str">
            <v>0724016660</v>
          </cell>
          <cell r="B103" t="str">
            <v>涞源英能新能源科技有限公司</v>
          </cell>
          <cell r="C103" t="str">
            <v>否</v>
          </cell>
          <cell r="D103">
            <v>41740</v>
          </cell>
          <cell r="E103">
            <v>15210.06</v>
          </cell>
        </row>
        <row r="104">
          <cell r="A104" t="str">
            <v>0724027127</v>
          </cell>
          <cell r="B104" t="str">
            <v>涞源英能新能源科技有限公司</v>
          </cell>
          <cell r="C104" t="str">
            <v>否</v>
          </cell>
          <cell r="D104">
            <v>43928</v>
          </cell>
          <cell r="E104">
            <v>16007.36</v>
          </cell>
        </row>
        <row r="105">
          <cell r="A105" t="str">
            <v>0724041147</v>
          </cell>
          <cell r="B105" t="str">
            <v>涞源英能新能源科技有限公司</v>
          </cell>
          <cell r="C105" t="str">
            <v>否</v>
          </cell>
          <cell r="D105">
            <v>42260</v>
          </cell>
          <cell r="E105">
            <v>15399.54</v>
          </cell>
        </row>
        <row r="106">
          <cell r="A106" t="str">
            <v>0724041886</v>
          </cell>
          <cell r="B106" t="str">
            <v>涞源英能新能源科技有限公司</v>
          </cell>
          <cell r="C106" t="str">
            <v>否</v>
          </cell>
          <cell r="D106">
            <v>43963</v>
          </cell>
          <cell r="E106">
            <v>16020.12</v>
          </cell>
        </row>
        <row r="107">
          <cell r="A107" t="str">
            <v>0724047321</v>
          </cell>
          <cell r="B107" t="str">
            <v>涞源英能新能源科技有限公司</v>
          </cell>
          <cell r="C107" t="str">
            <v>否</v>
          </cell>
          <cell r="D107">
            <v>40763</v>
          </cell>
          <cell r="E107">
            <v>14854.04</v>
          </cell>
        </row>
        <row r="108">
          <cell r="A108" t="str">
            <v>0724048236</v>
          </cell>
          <cell r="B108" t="str">
            <v>涞源英能新能源科技有限公司</v>
          </cell>
          <cell r="C108" t="str">
            <v>否</v>
          </cell>
          <cell r="D108">
            <v>41809</v>
          </cell>
          <cell r="E108">
            <v>15235.2</v>
          </cell>
        </row>
        <row r="109">
          <cell r="A109" t="str">
            <v>0724052806</v>
          </cell>
          <cell r="B109" t="str">
            <v>涞源英能新能源科技有限公司</v>
          </cell>
          <cell r="C109" t="str">
            <v>否</v>
          </cell>
          <cell r="D109">
            <v>42025</v>
          </cell>
          <cell r="E109">
            <v>15313.91</v>
          </cell>
        </row>
        <row r="110">
          <cell r="A110" t="str">
            <v>0724053896</v>
          </cell>
          <cell r="B110" t="str">
            <v>涞源英能新能源科技有限公司</v>
          </cell>
          <cell r="C110" t="str">
            <v>否</v>
          </cell>
          <cell r="D110">
            <v>40576</v>
          </cell>
          <cell r="E110">
            <v>14785.89</v>
          </cell>
        </row>
        <row r="111">
          <cell r="A111" t="str">
            <v>0724056101</v>
          </cell>
          <cell r="B111" t="str">
            <v>涞源英能新能源科技有限公司</v>
          </cell>
          <cell r="C111" t="str">
            <v>否</v>
          </cell>
          <cell r="D111">
            <v>38922</v>
          </cell>
          <cell r="E111">
            <v>14183.18</v>
          </cell>
        </row>
        <row r="112">
          <cell r="A112" t="str">
            <v>0724057061</v>
          </cell>
          <cell r="B112" t="str">
            <v>涞源英能新能源科技有限公司</v>
          </cell>
          <cell r="C112" t="str">
            <v>否</v>
          </cell>
          <cell r="D112">
            <v>37721</v>
          </cell>
          <cell r="E112">
            <v>13745.53</v>
          </cell>
        </row>
        <row r="113">
          <cell r="A113" t="str">
            <v>0724057449</v>
          </cell>
          <cell r="B113" t="str">
            <v>涞源英能新能源科技有限公司</v>
          </cell>
          <cell r="C113" t="str">
            <v>否</v>
          </cell>
          <cell r="D113">
            <v>39646</v>
          </cell>
          <cell r="E113">
            <v>14447</v>
          </cell>
        </row>
        <row r="114">
          <cell r="A114" t="str">
            <v>0724058875</v>
          </cell>
          <cell r="B114" t="str">
            <v>涞源英能新能源科技有限公司</v>
          </cell>
          <cell r="C114" t="str">
            <v>否</v>
          </cell>
          <cell r="D114">
            <v>35527</v>
          </cell>
          <cell r="E114">
            <v>12946.04</v>
          </cell>
        </row>
        <row r="115">
          <cell r="A115" t="str">
            <v>0724068065</v>
          </cell>
          <cell r="B115" t="str">
            <v>涞源英能新能源科技有限公司</v>
          </cell>
          <cell r="C115" t="str">
            <v>否</v>
          </cell>
          <cell r="D115">
            <v>44734</v>
          </cell>
          <cell r="E115">
            <v>16301.07</v>
          </cell>
        </row>
        <row r="116">
          <cell r="A116" t="str">
            <v>0724170238</v>
          </cell>
          <cell r="B116" t="str">
            <v>涞源英能新能源科技有限公司</v>
          </cell>
          <cell r="C116" t="str">
            <v>否</v>
          </cell>
          <cell r="D116">
            <v>39542</v>
          </cell>
          <cell r="E116">
            <v>14409.1</v>
          </cell>
        </row>
        <row r="117">
          <cell r="A117" t="str">
            <v>0724170384</v>
          </cell>
          <cell r="B117" t="str">
            <v>涞源英能新能源科技有限公司</v>
          </cell>
          <cell r="C117" t="str">
            <v>否</v>
          </cell>
          <cell r="D117">
            <v>45001</v>
          </cell>
          <cell r="E117">
            <v>16398.36</v>
          </cell>
        </row>
        <row r="118">
          <cell r="A118" t="str">
            <v>0724170485</v>
          </cell>
          <cell r="B118" t="str">
            <v>涞源英能新能源科技有限公司</v>
          </cell>
          <cell r="C118" t="str">
            <v>否</v>
          </cell>
          <cell r="D118">
            <v>16282</v>
          </cell>
          <cell r="E118">
            <v>5933.16</v>
          </cell>
        </row>
        <row r="119">
          <cell r="A119" t="str">
            <v>0724170720</v>
          </cell>
          <cell r="B119" t="str">
            <v>涞源英能新能源科技有限公司</v>
          </cell>
          <cell r="C119" t="str">
            <v>否</v>
          </cell>
          <cell r="D119">
            <v>39788</v>
          </cell>
          <cell r="E119">
            <v>14498.75</v>
          </cell>
        </row>
        <row r="120">
          <cell r="A120" t="str">
            <v>0724171114</v>
          </cell>
          <cell r="B120" t="str">
            <v>涞源英能新能源科技有限公司</v>
          </cell>
          <cell r="C120" t="str">
            <v>否</v>
          </cell>
          <cell r="D120">
            <v>43523</v>
          </cell>
          <cell r="E120">
            <v>15859.78</v>
          </cell>
        </row>
        <row r="121">
          <cell r="A121" t="str">
            <v>0724174940</v>
          </cell>
          <cell r="B121" t="str">
            <v>涞源英能新能源科技有限公司</v>
          </cell>
          <cell r="C121" t="str">
            <v>否</v>
          </cell>
          <cell r="D121">
            <v>42108</v>
          </cell>
          <cell r="E121">
            <v>15344.16</v>
          </cell>
        </row>
        <row r="122">
          <cell r="A122" t="str">
            <v>0724175031</v>
          </cell>
          <cell r="B122" t="str">
            <v>涞源英能新能源科技有限公司</v>
          </cell>
          <cell r="C122" t="str">
            <v>否</v>
          </cell>
          <cell r="D122">
            <v>44634</v>
          </cell>
          <cell r="E122">
            <v>16264.63</v>
          </cell>
        </row>
        <row r="123">
          <cell r="A123" t="str">
            <v>0724175480</v>
          </cell>
          <cell r="B123" t="str">
            <v>涞源英能新能源科技有限公司</v>
          </cell>
          <cell r="C123" t="str">
            <v>否</v>
          </cell>
          <cell r="D123">
            <v>29167</v>
          </cell>
          <cell r="E123">
            <v>10628.45</v>
          </cell>
        </row>
        <row r="124">
          <cell r="A124" t="str">
            <v>0724175594</v>
          </cell>
          <cell r="B124" t="str">
            <v>涞源英能新能源科技有限公司</v>
          </cell>
          <cell r="C124" t="str">
            <v>否</v>
          </cell>
          <cell r="D124">
            <v>39318</v>
          </cell>
          <cell r="E124">
            <v>14327.48</v>
          </cell>
        </row>
        <row r="125">
          <cell r="A125" t="str">
            <v>0724176021</v>
          </cell>
          <cell r="B125" t="str">
            <v>涞源英能新能源科技有限公司</v>
          </cell>
          <cell r="C125" t="str">
            <v>否</v>
          </cell>
          <cell r="D125">
            <v>26608</v>
          </cell>
          <cell r="E125">
            <v>9695.96</v>
          </cell>
        </row>
        <row r="126">
          <cell r="A126" t="str">
            <v>0724185856</v>
          </cell>
          <cell r="B126" t="str">
            <v>涞源英能新能源科技有限公司</v>
          </cell>
          <cell r="C126" t="str">
            <v>否</v>
          </cell>
          <cell r="D126">
            <v>41220</v>
          </cell>
          <cell r="E126">
            <v>15020.57</v>
          </cell>
        </row>
        <row r="127">
          <cell r="A127" t="str">
            <v>0724186194</v>
          </cell>
          <cell r="B127" t="str">
            <v>涞源英能新能源科技有限公司</v>
          </cell>
          <cell r="C127" t="str">
            <v>否</v>
          </cell>
          <cell r="D127">
            <v>40036</v>
          </cell>
          <cell r="E127">
            <v>14589.12</v>
          </cell>
        </row>
        <row r="128">
          <cell r="A128" t="str">
            <v>0724218385</v>
          </cell>
          <cell r="B128" t="str">
            <v>涞源英能新能源科技有限公司</v>
          </cell>
          <cell r="C128" t="str">
            <v>否</v>
          </cell>
          <cell r="D128">
            <v>44144</v>
          </cell>
          <cell r="E128">
            <v>16086.07</v>
          </cell>
        </row>
        <row r="129">
          <cell r="A129" t="str">
            <v>0724219519</v>
          </cell>
          <cell r="B129" t="str">
            <v>涞源英能新能源科技有限公司</v>
          </cell>
          <cell r="C129" t="str">
            <v>否</v>
          </cell>
          <cell r="D129">
            <v>33179</v>
          </cell>
          <cell r="E129">
            <v>12090.43</v>
          </cell>
        </row>
        <row r="130">
          <cell r="A130" t="str">
            <v>0724222160</v>
          </cell>
          <cell r="B130" t="str">
            <v>涞源英能新能源科技有限公司</v>
          </cell>
          <cell r="C130" t="str">
            <v>否</v>
          </cell>
          <cell r="D130">
            <v>41710</v>
          </cell>
          <cell r="E130">
            <v>15199.12</v>
          </cell>
        </row>
        <row r="131">
          <cell r="A131" t="str">
            <v>0724297654</v>
          </cell>
          <cell r="B131" t="str">
            <v>涞源英能新能源科技有限公司</v>
          </cell>
          <cell r="C131" t="str">
            <v>否</v>
          </cell>
          <cell r="D131">
            <v>44461</v>
          </cell>
          <cell r="E131">
            <v>16201.59</v>
          </cell>
        </row>
        <row r="132">
          <cell r="A132" t="str">
            <v>0724301458</v>
          </cell>
          <cell r="B132" t="str">
            <v>涞源英能新能源科技有限公司</v>
          </cell>
          <cell r="C132" t="str">
            <v>否</v>
          </cell>
          <cell r="D132">
            <v>45676</v>
          </cell>
          <cell r="E132">
            <v>16644.33</v>
          </cell>
        </row>
        <row r="133">
          <cell r="A133" t="str">
            <v>0724450714</v>
          </cell>
          <cell r="B133" t="str">
            <v>涞源英能新能源科技有限公司</v>
          </cell>
          <cell r="C133" t="str">
            <v>否</v>
          </cell>
          <cell r="D133">
            <v>44647</v>
          </cell>
          <cell r="E133">
            <v>16269.37</v>
          </cell>
        </row>
        <row r="134">
          <cell r="A134" t="str">
            <v>0724454761</v>
          </cell>
          <cell r="B134" t="str">
            <v>涞源英能新能源科技有限公司</v>
          </cell>
          <cell r="C134" t="str">
            <v>否</v>
          </cell>
          <cell r="D134">
            <v>42788</v>
          </cell>
          <cell r="E134">
            <v>15591.95</v>
          </cell>
        </row>
        <row r="135">
          <cell r="A135" t="str">
            <v>0724497676</v>
          </cell>
          <cell r="B135" t="str">
            <v>涞源英能新能源科技有限公司</v>
          </cell>
          <cell r="C135" t="str">
            <v>否</v>
          </cell>
          <cell r="D135">
            <v>13642</v>
          </cell>
          <cell r="E135">
            <v>4971.14</v>
          </cell>
        </row>
        <row r="136">
          <cell r="A136" t="str">
            <v>0724497940</v>
          </cell>
          <cell r="B136" t="str">
            <v>涞源英能新能源科技有限公司</v>
          </cell>
          <cell r="C136" t="str">
            <v>否</v>
          </cell>
          <cell r="D136">
            <v>44840</v>
          </cell>
          <cell r="E136">
            <v>16339.7</v>
          </cell>
        </row>
        <row r="137">
          <cell r="A137" t="str">
            <v>0724498217</v>
          </cell>
          <cell r="B137" t="str">
            <v>涞源英能新能源科技有限公司</v>
          </cell>
          <cell r="C137" t="str">
            <v>否</v>
          </cell>
          <cell r="D137">
            <v>29395</v>
          </cell>
          <cell r="E137">
            <v>10711.54</v>
          </cell>
        </row>
        <row r="138">
          <cell r="A138" t="str">
            <v>0724498624</v>
          </cell>
          <cell r="B138" t="str">
            <v>涞源英能新能源科技有限公司</v>
          </cell>
          <cell r="C138" t="str">
            <v>否</v>
          </cell>
          <cell r="D138">
            <v>46262</v>
          </cell>
          <cell r="E138">
            <v>16857.87</v>
          </cell>
        </row>
        <row r="139">
          <cell r="A139" t="str">
            <v>0724498796</v>
          </cell>
          <cell r="B139" t="str">
            <v>涞源英能新能源科技有限公司</v>
          </cell>
          <cell r="C139" t="str">
            <v>否</v>
          </cell>
          <cell r="D139">
            <v>46580</v>
          </cell>
          <cell r="E139">
            <v>16973.75</v>
          </cell>
        </row>
        <row r="140">
          <cell r="A140" t="str">
            <v>0724603408</v>
          </cell>
          <cell r="B140" t="str">
            <v>涞源英能新能源科技有限公司</v>
          </cell>
          <cell r="C140" t="str">
            <v>否</v>
          </cell>
          <cell r="D140">
            <v>45260</v>
          </cell>
          <cell r="E140">
            <v>16492.74</v>
          </cell>
        </row>
        <row r="141">
          <cell r="A141" t="str">
            <v>0724604313</v>
          </cell>
          <cell r="B141" t="str">
            <v>涞源英能新能源科技有限公司</v>
          </cell>
          <cell r="C141" t="str">
            <v>否</v>
          </cell>
          <cell r="D141">
            <v>23905</v>
          </cell>
          <cell r="E141">
            <v>8710.98</v>
          </cell>
        </row>
        <row r="142">
          <cell r="A142" t="str">
            <v>0724606768</v>
          </cell>
          <cell r="B142" t="str">
            <v>涞源英能新能源科技有限公司</v>
          </cell>
          <cell r="C142" t="str">
            <v>否</v>
          </cell>
          <cell r="D142">
            <v>45418</v>
          </cell>
          <cell r="E142">
            <v>16550.32</v>
          </cell>
        </row>
        <row r="143">
          <cell r="A143" t="str">
            <v>0724606915</v>
          </cell>
          <cell r="B143" t="str">
            <v>涞源英能新能源科技有限公司</v>
          </cell>
          <cell r="C143" t="str">
            <v>否</v>
          </cell>
          <cell r="D143">
            <v>41357</v>
          </cell>
          <cell r="E143">
            <v>15070.49</v>
          </cell>
        </row>
        <row r="144">
          <cell r="A144" t="str">
            <v>0724607152</v>
          </cell>
          <cell r="B144" t="str">
            <v>涞源英能新能源科技有限公司</v>
          </cell>
          <cell r="C144" t="str">
            <v>否</v>
          </cell>
          <cell r="D144">
            <v>39137</v>
          </cell>
          <cell r="E144">
            <v>14261.52</v>
          </cell>
        </row>
        <row r="145">
          <cell r="A145" t="str">
            <v>0724698750</v>
          </cell>
          <cell r="B145" t="str">
            <v>涞源英能新能源科技有限公司</v>
          </cell>
          <cell r="C145" t="str">
            <v>否</v>
          </cell>
          <cell r="D145">
            <v>24174</v>
          </cell>
          <cell r="E145">
            <v>8809.01</v>
          </cell>
        </row>
        <row r="146">
          <cell r="A146" t="str">
            <v>0724705016</v>
          </cell>
          <cell r="B146" t="str">
            <v>涞源英能新能源科技有限公司</v>
          </cell>
          <cell r="C146" t="str">
            <v>否</v>
          </cell>
          <cell r="D146">
            <v>29166</v>
          </cell>
          <cell r="E146">
            <v>10628.09</v>
          </cell>
        </row>
        <row r="147">
          <cell r="A147" t="str">
            <v>0724712034</v>
          </cell>
          <cell r="B147" t="str">
            <v>涞源英能新能源科技有限公司</v>
          </cell>
          <cell r="C147" t="str">
            <v>否</v>
          </cell>
          <cell r="D147">
            <v>32090</v>
          </cell>
          <cell r="E147">
            <v>11693.6</v>
          </cell>
        </row>
        <row r="148">
          <cell r="A148" t="str">
            <v>0724712076</v>
          </cell>
          <cell r="B148" t="str">
            <v>涞源英能新能源科技有限公司</v>
          </cell>
          <cell r="C148" t="str">
            <v>否</v>
          </cell>
          <cell r="D148">
            <v>42835</v>
          </cell>
          <cell r="E148">
            <v>15609.07</v>
          </cell>
        </row>
        <row r="149">
          <cell r="A149" t="str">
            <v>0724712425</v>
          </cell>
          <cell r="B149" t="str">
            <v>涞源英能新能源科技有限公司</v>
          </cell>
          <cell r="C149" t="str">
            <v>否</v>
          </cell>
          <cell r="D149">
            <v>20141</v>
          </cell>
          <cell r="E149">
            <v>7339.38</v>
          </cell>
        </row>
        <row r="150">
          <cell r="A150" t="str">
            <v>0724712496</v>
          </cell>
          <cell r="B150" t="str">
            <v>涞源英能新能源科技有限公司</v>
          </cell>
          <cell r="C150" t="str">
            <v>否</v>
          </cell>
          <cell r="D150">
            <v>42956</v>
          </cell>
          <cell r="E150">
            <v>15653.17</v>
          </cell>
        </row>
        <row r="151">
          <cell r="A151" t="str">
            <v>0724716805</v>
          </cell>
          <cell r="B151" t="str">
            <v>涞源英能新能源科技有限公司</v>
          </cell>
          <cell r="C151" t="str">
            <v>否</v>
          </cell>
          <cell r="D151">
            <v>44671</v>
          </cell>
          <cell r="E151">
            <v>16278.11</v>
          </cell>
        </row>
        <row r="152">
          <cell r="A152" t="str">
            <v>0724716850</v>
          </cell>
          <cell r="B152" t="str">
            <v>涞源英能新能源科技有限公司</v>
          </cell>
          <cell r="C152" t="str">
            <v>否</v>
          </cell>
          <cell r="D152">
            <v>45636</v>
          </cell>
          <cell r="E152">
            <v>16629.76</v>
          </cell>
        </row>
        <row r="153">
          <cell r="A153" t="str">
            <v>0724716964</v>
          </cell>
          <cell r="B153" t="str">
            <v>涞源英能新能源科技有限公司</v>
          </cell>
          <cell r="C153" t="str">
            <v>否</v>
          </cell>
          <cell r="D153">
            <v>45044</v>
          </cell>
          <cell r="E153">
            <v>16414.03</v>
          </cell>
        </row>
        <row r="154">
          <cell r="A154" t="str">
            <v>0724717071</v>
          </cell>
          <cell r="B154" t="str">
            <v>涞源英能新能源科技有限公司</v>
          </cell>
          <cell r="C154" t="str">
            <v>否</v>
          </cell>
          <cell r="D154">
            <v>38750</v>
          </cell>
          <cell r="E154">
            <v>14120.5</v>
          </cell>
        </row>
        <row r="155">
          <cell r="A155" t="str">
            <v>0724717101</v>
          </cell>
          <cell r="B155" t="str">
            <v>涞源英能新能源科技有限公司</v>
          </cell>
          <cell r="C155" t="str">
            <v>否</v>
          </cell>
          <cell r="D155">
            <v>43522</v>
          </cell>
          <cell r="E155">
            <v>15859.42</v>
          </cell>
        </row>
        <row r="156">
          <cell r="A156" t="str">
            <v>0724717358</v>
          </cell>
          <cell r="B156" t="str">
            <v>涞源英能新能源科技有限公司</v>
          </cell>
          <cell r="C156" t="str">
            <v>否</v>
          </cell>
          <cell r="D156">
            <v>42648</v>
          </cell>
          <cell r="E156">
            <v>15540.93</v>
          </cell>
        </row>
        <row r="157">
          <cell r="A157" t="str">
            <v>0724719556</v>
          </cell>
          <cell r="B157" t="str">
            <v>涞源英能新能源科技有限公司</v>
          </cell>
          <cell r="C157" t="str">
            <v>否</v>
          </cell>
          <cell r="D157">
            <v>45154</v>
          </cell>
          <cell r="E157">
            <v>16454.12</v>
          </cell>
        </row>
        <row r="158">
          <cell r="A158" t="str">
            <v>0724719598</v>
          </cell>
          <cell r="B158" t="str">
            <v>涞源英能新能源科技有限公司</v>
          </cell>
          <cell r="C158" t="str">
            <v>否</v>
          </cell>
          <cell r="D158">
            <v>43561</v>
          </cell>
          <cell r="E158">
            <v>15873.63</v>
          </cell>
        </row>
        <row r="159">
          <cell r="A159" t="str">
            <v>0724719673</v>
          </cell>
          <cell r="B159" t="str">
            <v>涞源英能新能源科技有限公司</v>
          </cell>
          <cell r="C159" t="str">
            <v>否</v>
          </cell>
          <cell r="D159">
            <v>46259</v>
          </cell>
          <cell r="E159">
            <v>16856.78</v>
          </cell>
        </row>
        <row r="160">
          <cell r="A160" t="str">
            <v>0724719787</v>
          </cell>
          <cell r="B160" t="str">
            <v>涞源英能新能源科技有限公司</v>
          </cell>
          <cell r="C160" t="str">
            <v>否</v>
          </cell>
          <cell r="D160">
            <v>42964</v>
          </cell>
          <cell r="E160">
            <v>15656.08</v>
          </cell>
        </row>
        <row r="161">
          <cell r="A161" t="str">
            <v>0724720433</v>
          </cell>
          <cell r="B161" t="str">
            <v>涞源英能新能源科技有限公司</v>
          </cell>
          <cell r="C161" t="str">
            <v>否</v>
          </cell>
          <cell r="D161">
            <v>45443</v>
          </cell>
          <cell r="E161">
            <v>16559.43</v>
          </cell>
        </row>
        <row r="162">
          <cell r="A162" t="str">
            <v>0724722194</v>
          </cell>
          <cell r="B162" t="str">
            <v>涞源英能新能源科技有限公司</v>
          </cell>
          <cell r="C162" t="str">
            <v>否</v>
          </cell>
          <cell r="D162">
            <v>45162</v>
          </cell>
          <cell r="E162">
            <v>16457.03</v>
          </cell>
        </row>
        <row r="163">
          <cell r="A163" t="str">
            <v>0724722471</v>
          </cell>
          <cell r="B163" t="str">
            <v>涞源英能新能源科技有限公司</v>
          </cell>
          <cell r="C163" t="str">
            <v>否</v>
          </cell>
          <cell r="D163">
            <v>39826</v>
          </cell>
          <cell r="E163">
            <v>14512.59</v>
          </cell>
        </row>
        <row r="164">
          <cell r="A164" t="str">
            <v>0724722673</v>
          </cell>
          <cell r="B164" t="str">
            <v>涞源英能新能源科技有限公司</v>
          </cell>
          <cell r="C164" t="str">
            <v>否</v>
          </cell>
          <cell r="D164">
            <v>43530</v>
          </cell>
          <cell r="E164">
            <v>15862.33</v>
          </cell>
        </row>
        <row r="165">
          <cell r="A165" t="str">
            <v>0724722859</v>
          </cell>
          <cell r="B165" t="str">
            <v>涞源英能新能源科技有限公司</v>
          </cell>
          <cell r="C165" t="str">
            <v>否</v>
          </cell>
          <cell r="D165">
            <v>43603</v>
          </cell>
          <cell r="E165">
            <v>15888.93</v>
          </cell>
        </row>
        <row r="166">
          <cell r="A166" t="str">
            <v>0724737174</v>
          </cell>
          <cell r="B166" t="str">
            <v>涞源英能新能源科技有限公司</v>
          </cell>
          <cell r="C166" t="str">
            <v>否</v>
          </cell>
          <cell r="D166">
            <v>42443</v>
          </cell>
          <cell r="E166">
            <v>15466.23</v>
          </cell>
        </row>
        <row r="167">
          <cell r="A167" t="str">
            <v>0724763029</v>
          </cell>
          <cell r="B167" t="str">
            <v>涞源英能新能源科技有限公司</v>
          </cell>
          <cell r="C167" t="str">
            <v>否</v>
          </cell>
          <cell r="D167">
            <v>42920</v>
          </cell>
          <cell r="E167">
            <v>15640.05</v>
          </cell>
        </row>
        <row r="168">
          <cell r="A168" t="str">
            <v>0724764660</v>
          </cell>
          <cell r="B168" t="str">
            <v>涞源英能新能源科技有限公司</v>
          </cell>
          <cell r="C168" t="str">
            <v>否</v>
          </cell>
          <cell r="D168">
            <v>47968</v>
          </cell>
          <cell r="E168">
            <v>17479.54</v>
          </cell>
        </row>
        <row r="169">
          <cell r="A169" t="str">
            <v>0724879441</v>
          </cell>
          <cell r="B169" t="str">
            <v>涞源英能新能源科技有限公司</v>
          </cell>
          <cell r="C169" t="str">
            <v>否</v>
          </cell>
          <cell r="D169">
            <v>42955</v>
          </cell>
          <cell r="E169">
            <v>15652.8</v>
          </cell>
        </row>
        <row r="170">
          <cell r="A170" t="str">
            <v>0724889888</v>
          </cell>
          <cell r="B170" t="str">
            <v>涞源英能新能源科技有限公司</v>
          </cell>
          <cell r="C170" t="str">
            <v>否</v>
          </cell>
          <cell r="D170">
            <v>41705</v>
          </cell>
          <cell r="E170">
            <v>15197.3</v>
          </cell>
        </row>
        <row r="171">
          <cell r="A171" t="str">
            <v>0725133465</v>
          </cell>
          <cell r="B171" t="str">
            <v>涞源英能新能源科技有限公司</v>
          </cell>
          <cell r="C171" t="str">
            <v>否</v>
          </cell>
          <cell r="D171">
            <v>7474</v>
          </cell>
          <cell r="E171">
            <v>2723.53</v>
          </cell>
        </row>
        <row r="172">
          <cell r="A172" t="str">
            <v>0725133537</v>
          </cell>
          <cell r="B172" t="str">
            <v>涞源英能新能源科技有限公司</v>
          </cell>
          <cell r="C172" t="str">
            <v>否</v>
          </cell>
          <cell r="D172">
            <v>43378</v>
          </cell>
          <cell r="E172">
            <v>15806.94</v>
          </cell>
        </row>
        <row r="173">
          <cell r="A173" t="str">
            <v>0726198728</v>
          </cell>
          <cell r="B173" t="str">
            <v>涞源英能新能源科技有限公司</v>
          </cell>
          <cell r="C173" t="str">
            <v>否</v>
          </cell>
          <cell r="D173">
            <v>44864</v>
          </cell>
          <cell r="E173">
            <v>16348.44</v>
          </cell>
        </row>
        <row r="174">
          <cell r="A174" t="str">
            <v>0728896972</v>
          </cell>
          <cell r="B174" t="str">
            <v>涞源英能新能源科技有限公司</v>
          </cell>
          <cell r="C174" t="str">
            <v>否</v>
          </cell>
          <cell r="D174">
            <v>39650</v>
          </cell>
          <cell r="E174">
            <v>14448.46</v>
          </cell>
        </row>
        <row r="175">
          <cell r="A175" t="str">
            <v>0728900936</v>
          </cell>
          <cell r="B175" t="str">
            <v>涞源英能新能源科技有限公司</v>
          </cell>
          <cell r="C175" t="str">
            <v>否</v>
          </cell>
          <cell r="D175">
            <v>31376</v>
          </cell>
          <cell r="E175">
            <v>11433.41</v>
          </cell>
        </row>
        <row r="176">
          <cell r="A176" t="str">
            <v>0728902642</v>
          </cell>
          <cell r="B176" t="str">
            <v>涞源英能新能源科技有限公司</v>
          </cell>
          <cell r="C176" t="str">
            <v>否</v>
          </cell>
          <cell r="D176">
            <v>35404</v>
          </cell>
          <cell r="E176">
            <v>12901.22</v>
          </cell>
        </row>
        <row r="177">
          <cell r="A177" t="str">
            <v>0728903241</v>
          </cell>
          <cell r="B177" t="str">
            <v>涞源英能新能源科技有限公司</v>
          </cell>
          <cell r="C177" t="str">
            <v>否</v>
          </cell>
          <cell r="D177">
            <v>26449</v>
          </cell>
          <cell r="E177">
            <v>9638.02</v>
          </cell>
        </row>
        <row r="178">
          <cell r="A178" t="str">
            <v>0728906107</v>
          </cell>
          <cell r="B178" t="str">
            <v>涞源英能新能源科技有限公司</v>
          </cell>
          <cell r="C178" t="str">
            <v>否</v>
          </cell>
          <cell r="D178">
            <v>34288</v>
          </cell>
          <cell r="E178">
            <v>12494.55</v>
          </cell>
        </row>
        <row r="179">
          <cell r="A179" t="str">
            <v>0728909627</v>
          </cell>
          <cell r="B179" t="str">
            <v>涞源英能新能源科技有限公司</v>
          </cell>
          <cell r="C179" t="str">
            <v>否</v>
          </cell>
          <cell r="D179">
            <v>36560</v>
          </cell>
          <cell r="E179">
            <v>13322.46</v>
          </cell>
        </row>
        <row r="180">
          <cell r="A180" t="str">
            <v>0728910559</v>
          </cell>
          <cell r="B180" t="str">
            <v>涞源英能新能源科技有限公司</v>
          </cell>
          <cell r="C180" t="str">
            <v>否</v>
          </cell>
          <cell r="D180">
            <v>12361</v>
          </cell>
          <cell r="E180">
            <v>4504.35</v>
          </cell>
        </row>
        <row r="181">
          <cell r="A181" t="str">
            <v>0728915857</v>
          </cell>
          <cell r="B181" t="str">
            <v>涞源英能新能源科技有限公司</v>
          </cell>
          <cell r="C181" t="str">
            <v>否</v>
          </cell>
          <cell r="D181">
            <v>31703</v>
          </cell>
          <cell r="E181">
            <v>11552.57</v>
          </cell>
        </row>
        <row r="182">
          <cell r="A182" t="str">
            <v>0730795144</v>
          </cell>
          <cell r="B182" t="str">
            <v>涞源英能新能源科技有限公司</v>
          </cell>
          <cell r="C182" t="str">
            <v>否</v>
          </cell>
          <cell r="D182">
            <v>16448</v>
          </cell>
          <cell r="E182">
            <v>5993.65</v>
          </cell>
        </row>
        <row r="183">
          <cell r="A183" t="str">
            <v>0730799784</v>
          </cell>
          <cell r="B183" t="str">
            <v>涞源英能新能源科技有限公司</v>
          </cell>
          <cell r="C183" t="str">
            <v>否</v>
          </cell>
          <cell r="D183">
            <v>40853</v>
          </cell>
          <cell r="E183">
            <v>14886.83</v>
          </cell>
        </row>
        <row r="184">
          <cell r="A184" t="str">
            <v>0730801612</v>
          </cell>
          <cell r="B184" t="str">
            <v>涞源英能新能源科技有限公司</v>
          </cell>
          <cell r="C184" t="str">
            <v>否</v>
          </cell>
          <cell r="D184">
            <v>33730</v>
          </cell>
          <cell r="E184">
            <v>12291.21</v>
          </cell>
        </row>
        <row r="185">
          <cell r="A185" t="str">
            <v>0730801843</v>
          </cell>
          <cell r="B185" t="str">
            <v>涞源英能新能源科技有限公司</v>
          </cell>
          <cell r="C185" t="str">
            <v>否</v>
          </cell>
          <cell r="D185">
            <v>41044</v>
          </cell>
          <cell r="E185">
            <v>14956.43</v>
          </cell>
        </row>
        <row r="186">
          <cell r="A186" t="str">
            <v>0730803520</v>
          </cell>
          <cell r="B186" t="str">
            <v>涞源英能新能源科技有限公司</v>
          </cell>
          <cell r="C186" t="str">
            <v>否</v>
          </cell>
          <cell r="D186">
            <v>38426</v>
          </cell>
          <cell r="E186">
            <v>14002.43</v>
          </cell>
        </row>
        <row r="187">
          <cell r="A187" t="str">
            <v>0730805308</v>
          </cell>
          <cell r="B187" t="str">
            <v>涞源英能新能源科技有限公司</v>
          </cell>
          <cell r="C187" t="str">
            <v>否</v>
          </cell>
          <cell r="D187">
            <v>42796</v>
          </cell>
          <cell r="E187">
            <v>15594.86</v>
          </cell>
        </row>
        <row r="188">
          <cell r="A188" t="str">
            <v>0730828556</v>
          </cell>
          <cell r="B188" t="str">
            <v>涞源英能新能源科技有限公司</v>
          </cell>
          <cell r="C188" t="str">
            <v>否</v>
          </cell>
          <cell r="D188">
            <v>44905</v>
          </cell>
          <cell r="E188">
            <v>16363.38</v>
          </cell>
        </row>
        <row r="189">
          <cell r="A189" t="str">
            <v>0730829458</v>
          </cell>
          <cell r="B189" t="str">
            <v>涞源英能新能源科技有限公司</v>
          </cell>
          <cell r="C189" t="str">
            <v>否</v>
          </cell>
          <cell r="D189">
            <v>22889</v>
          </cell>
          <cell r="E189">
            <v>8340.75</v>
          </cell>
        </row>
        <row r="190">
          <cell r="A190" t="str">
            <v>0731273979</v>
          </cell>
          <cell r="B190" t="str">
            <v>涞源英能新能源科技有限公司</v>
          </cell>
          <cell r="C190" t="str">
            <v>否</v>
          </cell>
          <cell r="D190">
            <v>44944</v>
          </cell>
          <cell r="E190">
            <v>16377.59</v>
          </cell>
        </row>
        <row r="191">
          <cell r="A191" t="str">
            <v>0731429167</v>
          </cell>
          <cell r="B191" t="str">
            <v>涞源英能新能源科技有限公司</v>
          </cell>
          <cell r="C191" t="str">
            <v>否</v>
          </cell>
          <cell r="D191">
            <v>13052</v>
          </cell>
          <cell r="E191">
            <v>4756.15</v>
          </cell>
        </row>
        <row r="192">
          <cell r="A192" t="str">
            <v>0731429284</v>
          </cell>
          <cell r="B192" t="str">
            <v>涞源英能新能源科技有限公司</v>
          </cell>
          <cell r="C192" t="str">
            <v>否</v>
          </cell>
          <cell r="D192">
            <v>41140</v>
          </cell>
          <cell r="E192">
            <v>14991.42</v>
          </cell>
        </row>
        <row r="193">
          <cell r="A193" t="str">
            <v>0734154299</v>
          </cell>
          <cell r="B193" t="str">
            <v>涞源英能新能源科技有限公司</v>
          </cell>
          <cell r="C193" t="str">
            <v>否</v>
          </cell>
          <cell r="D193">
            <v>31426</v>
          </cell>
          <cell r="E193">
            <v>11451.63</v>
          </cell>
        </row>
        <row r="194">
          <cell r="D194">
            <v>6867566</v>
          </cell>
          <cell r="E194">
            <v>2502541.01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分布式发票数据"/>
    </sheetNames>
    <sheetDataSet>
      <sheetData sheetId="0">
        <row r="1">
          <cell r="A1" t="str">
            <v>项目编号</v>
          </cell>
          <cell r="B1" t="str">
            <v>项目名称</v>
          </cell>
          <cell r="C1" t="str">
            <v>是否签约</v>
          </cell>
          <cell r="D1" t="str">
            <v>实收发票数据</v>
          </cell>
        </row>
        <row r="2">
          <cell r="D2" t="str">
            <v>总上网电量</v>
          </cell>
          <cell r="E2" t="str">
            <v>*总价税合计</v>
          </cell>
        </row>
        <row r="4">
          <cell r="A4" t="str">
            <v>0705026679</v>
          </cell>
          <cell r="B4" t="str">
            <v>涞源英能新能源科技有限公司</v>
          </cell>
          <cell r="C4" t="str">
            <v>否</v>
          </cell>
          <cell r="D4">
            <v>31896</v>
          </cell>
          <cell r="E4">
            <v>11622.9</v>
          </cell>
        </row>
        <row r="5">
          <cell r="A5" t="str">
            <v>0705051185</v>
          </cell>
          <cell r="B5" t="str">
            <v>涞源英能新能源科技有限公司</v>
          </cell>
          <cell r="C5" t="str">
            <v>否</v>
          </cell>
          <cell r="D5">
            <v>34721</v>
          </cell>
          <cell r="E5">
            <v>12652.33</v>
          </cell>
        </row>
        <row r="6">
          <cell r="A6" t="str">
            <v>0705063469</v>
          </cell>
          <cell r="B6" t="str">
            <v>涞源英能新能源科技有限公司</v>
          </cell>
          <cell r="C6" t="str">
            <v>否</v>
          </cell>
          <cell r="D6">
            <v>31855</v>
          </cell>
          <cell r="E6">
            <v>11607.96</v>
          </cell>
        </row>
        <row r="7">
          <cell r="A7" t="str">
            <v>0705065335</v>
          </cell>
          <cell r="B7" t="str">
            <v>涞源英能新能源科技有限公司</v>
          </cell>
          <cell r="C7" t="str">
            <v>否</v>
          </cell>
          <cell r="D7">
            <v>28451</v>
          </cell>
          <cell r="E7">
            <v>10367.54</v>
          </cell>
        </row>
        <row r="8">
          <cell r="A8" t="str">
            <v>0705096836</v>
          </cell>
          <cell r="B8" t="str">
            <v>涞源英能新能源科技有限公司</v>
          </cell>
          <cell r="C8" t="str">
            <v>否</v>
          </cell>
          <cell r="D8">
            <v>36274</v>
          </cell>
          <cell r="E8">
            <v>13218.25</v>
          </cell>
        </row>
        <row r="9">
          <cell r="A9" t="str">
            <v>0705106654</v>
          </cell>
          <cell r="B9" t="str">
            <v>涞源英能新能源科技有限公司</v>
          </cell>
          <cell r="C9" t="str">
            <v>否</v>
          </cell>
          <cell r="D9">
            <v>30460</v>
          </cell>
          <cell r="E9">
            <v>11099.62</v>
          </cell>
        </row>
        <row r="10">
          <cell r="A10" t="str">
            <v>0705107703</v>
          </cell>
          <cell r="B10" t="str">
            <v>涞源英能新能源科技有限公司</v>
          </cell>
          <cell r="C10" t="str">
            <v>否</v>
          </cell>
          <cell r="D10">
            <v>36956</v>
          </cell>
          <cell r="E10">
            <v>13466.77</v>
          </cell>
        </row>
        <row r="11">
          <cell r="A11" t="str">
            <v>0705110471</v>
          </cell>
          <cell r="B11" t="str">
            <v>涞源英能新能源科技有限公司</v>
          </cell>
          <cell r="C11" t="str">
            <v>否</v>
          </cell>
          <cell r="D11">
            <v>31934</v>
          </cell>
          <cell r="E11">
            <v>11636.75</v>
          </cell>
        </row>
        <row r="12">
          <cell r="A12" t="str">
            <v>0705114343</v>
          </cell>
          <cell r="B12" t="str">
            <v>涞源英能新能源科技有限公司</v>
          </cell>
          <cell r="C12" t="str">
            <v>否</v>
          </cell>
          <cell r="D12">
            <v>35081</v>
          </cell>
          <cell r="E12">
            <v>12783.52</v>
          </cell>
        </row>
        <row r="13">
          <cell r="A13" t="str">
            <v>0705126757</v>
          </cell>
          <cell r="B13" t="str">
            <v>涞源英能新能源科技有限公司</v>
          </cell>
          <cell r="C13" t="str">
            <v>否</v>
          </cell>
          <cell r="D13">
            <v>31753</v>
          </cell>
          <cell r="E13">
            <v>11570.79</v>
          </cell>
        </row>
        <row r="14">
          <cell r="A14" t="str">
            <v>0705138129</v>
          </cell>
          <cell r="B14" t="str">
            <v>涞源英能新能源科技有限公司</v>
          </cell>
          <cell r="C14" t="str">
            <v>否</v>
          </cell>
          <cell r="D14">
            <v>29564</v>
          </cell>
          <cell r="E14">
            <v>10773.12</v>
          </cell>
        </row>
        <row r="15">
          <cell r="A15" t="str">
            <v>0705150710</v>
          </cell>
          <cell r="B15" t="str">
            <v>涞源英能新能源科技有限公司</v>
          </cell>
          <cell r="C15" t="str">
            <v>否</v>
          </cell>
          <cell r="D15">
            <v>25631</v>
          </cell>
          <cell r="E15">
            <v>9339.94</v>
          </cell>
        </row>
        <row r="16">
          <cell r="A16" t="str">
            <v>0705153735</v>
          </cell>
          <cell r="B16" t="str">
            <v>涞源英能新能源科技有限公司</v>
          </cell>
          <cell r="C16" t="str">
            <v>否</v>
          </cell>
          <cell r="D16">
            <v>26959</v>
          </cell>
          <cell r="E16">
            <v>9823.86</v>
          </cell>
        </row>
        <row r="17">
          <cell r="A17" t="str">
            <v>0705189446</v>
          </cell>
          <cell r="B17" t="str">
            <v>涞源英能新能源科技有限公司</v>
          </cell>
          <cell r="C17" t="str">
            <v>否</v>
          </cell>
          <cell r="D17">
            <v>29056</v>
          </cell>
          <cell r="E17">
            <v>10588.01</v>
          </cell>
        </row>
        <row r="18">
          <cell r="A18" t="str">
            <v>0705216300</v>
          </cell>
          <cell r="B18" t="str">
            <v>涞源英能新能源科技有限公司</v>
          </cell>
          <cell r="C18" t="str">
            <v>否</v>
          </cell>
          <cell r="D18">
            <v>31668</v>
          </cell>
          <cell r="E18">
            <v>11539.82</v>
          </cell>
        </row>
        <row r="19">
          <cell r="A19" t="str">
            <v>0705220651</v>
          </cell>
          <cell r="B19" t="str">
            <v>涞源英能新能源科技有限公司</v>
          </cell>
          <cell r="C19" t="str">
            <v>否</v>
          </cell>
          <cell r="D19">
            <v>28728</v>
          </cell>
          <cell r="E19">
            <v>10468.48</v>
          </cell>
        </row>
        <row r="20">
          <cell r="A20" t="str">
            <v>0705403377</v>
          </cell>
          <cell r="B20" t="str">
            <v>涞源英能新能源科技有限公司</v>
          </cell>
          <cell r="C20" t="str">
            <v>否</v>
          </cell>
          <cell r="D20">
            <v>34290</v>
          </cell>
          <cell r="E20">
            <v>12495.28</v>
          </cell>
        </row>
        <row r="21">
          <cell r="A21" t="str">
            <v>0705411024</v>
          </cell>
          <cell r="B21" t="str">
            <v>涞源英能新能源科技有限公司</v>
          </cell>
          <cell r="C21" t="str">
            <v>否</v>
          </cell>
          <cell r="D21">
            <v>26052</v>
          </cell>
          <cell r="E21">
            <v>9493.35</v>
          </cell>
        </row>
        <row r="22">
          <cell r="A22" t="str">
            <v>0705423568</v>
          </cell>
          <cell r="B22" t="str">
            <v>涞源英能新能源科技有限公司</v>
          </cell>
          <cell r="C22" t="str">
            <v>否</v>
          </cell>
          <cell r="D22">
            <v>35346</v>
          </cell>
          <cell r="E22">
            <v>12880.08</v>
          </cell>
        </row>
        <row r="23">
          <cell r="A23" t="str">
            <v>0705426727</v>
          </cell>
          <cell r="B23" t="str">
            <v>涞源英能新能源科技有限公司</v>
          </cell>
          <cell r="C23" t="str">
            <v>否</v>
          </cell>
          <cell r="D23">
            <v>32856</v>
          </cell>
          <cell r="E23">
            <v>11972.73</v>
          </cell>
        </row>
        <row r="24">
          <cell r="A24" t="str">
            <v>0705433022</v>
          </cell>
          <cell r="B24" t="str">
            <v>涞源英能新能源科技有限公司</v>
          </cell>
          <cell r="C24" t="str">
            <v>否</v>
          </cell>
          <cell r="D24">
            <v>35572</v>
          </cell>
          <cell r="E24">
            <v>12962.44</v>
          </cell>
        </row>
        <row r="25">
          <cell r="A25" t="str">
            <v>0705466835</v>
          </cell>
          <cell r="B25" t="str">
            <v>涞源英能新能源科技有限公司</v>
          </cell>
          <cell r="C25" t="str">
            <v>否</v>
          </cell>
          <cell r="D25">
            <v>27984</v>
          </cell>
          <cell r="E25">
            <v>10197.37</v>
          </cell>
        </row>
        <row r="26">
          <cell r="A26" t="str">
            <v>0705480897</v>
          </cell>
          <cell r="B26" t="str">
            <v>涞源英能新能源科技有限公司</v>
          </cell>
          <cell r="C26" t="str">
            <v>否</v>
          </cell>
          <cell r="D26">
            <v>26514</v>
          </cell>
          <cell r="E26">
            <v>9661.7</v>
          </cell>
        </row>
        <row r="27">
          <cell r="A27" t="str">
            <v>0705500195</v>
          </cell>
          <cell r="B27" t="str">
            <v>涞源英能新能源科技有限公司</v>
          </cell>
          <cell r="C27" t="str">
            <v>否</v>
          </cell>
          <cell r="D27">
            <v>34428</v>
          </cell>
          <cell r="E27">
            <v>12545.56</v>
          </cell>
        </row>
        <row r="28">
          <cell r="A28" t="str">
            <v>0705505901</v>
          </cell>
          <cell r="B28" t="str">
            <v>涞源英能新能源科技有限公司</v>
          </cell>
          <cell r="C28" t="str">
            <v>否</v>
          </cell>
          <cell r="D28">
            <v>34865</v>
          </cell>
          <cell r="E28">
            <v>12704.81</v>
          </cell>
        </row>
        <row r="29">
          <cell r="A29" t="str">
            <v>0705511030</v>
          </cell>
          <cell r="B29" t="str">
            <v>涞源英能新能源科技有限公司</v>
          </cell>
          <cell r="C29" t="str">
            <v>否</v>
          </cell>
          <cell r="D29">
            <v>33802</v>
          </cell>
          <cell r="E29">
            <v>12317.45</v>
          </cell>
        </row>
        <row r="30">
          <cell r="A30" t="str">
            <v>0705521350</v>
          </cell>
          <cell r="B30" t="str">
            <v>涞源英能新能源科技有限公司</v>
          </cell>
          <cell r="C30" t="str">
            <v>否</v>
          </cell>
          <cell r="D30">
            <v>35304</v>
          </cell>
          <cell r="E30">
            <v>12864.78</v>
          </cell>
        </row>
        <row r="31">
          <cell r="A31" t="str">
            <v>0705522047</v>
          </cell>
          <cell r="B31" t="str">
            <v>涞源英能新能源科技有限公司</v>
          </cell>
          <cell r="C31" t="str">
            <v>否</v>
          </cell>
          <cell r="D31">
            <v>25572</v>
          </cell>
          <cell r="E31">
            <v>9318.44</v>
          </cell>
        </row>
        <row r="32">
          <cell r="A32" t="str">
            <v>0705545123</v>
          </cell>
          <cell r="B32" t="str">
            <v>涞源英能新能源科技有限公司</v>
          </cell>
          <cell r="C32" t="str">
            <v>否</v>
          </cell>
          <cell r="D32">
            <v>36011</v>
          </cell>
          <cell r="E32">
            <v>13122.41</v>
          </cell>
        </row>
        <row r="33">
          <cell r="A33" t="str">
            <v>0705561989</v>
          </cell>
          <cell r="B33" t="str">
            <v>涞源英能新能源科技有限公司</v>
          </cell>
          <cell r="C33" t="str">
            <v>否</v>
          </cell>
          <cell r="D33">
            <v>32825</v>
          </cell>
          <cell r="E33">
            <v>11961.43</v>
          </cell>
        </row>
        <row r="34">
          <cell r="A34" t="str">
            <v>0705573814</v>
          </cell>
          <cell r="B34" t="str">
            <v>涞源英能新能源科技有限公司</v>
          </cell>
          <cell r="C34" t="str">
            <v>否</v>
          </cell>
          <cell r="D34">
            <v>34847</v>
          </cell>
          <cell r="E34">
            <v>12698.25</v>
          </cell>
        </row>
        <row r="35">
          <cell r="A35" t="str">
            <v>0705590673</v>
          </cell>
          <cell r="B35" t="str">
            <v>涞源英能新能源科技有限公司</v>
          </cell>
          <cell r="C35" t="str">
            <v>否</v>
          </cell>
          <cell r="D35">
            <v>28590</v>
          </cell>
          <cell r="E35">
            <v>10418.2</v>
          </cell>
        </row>
        <row r="36">
          <cell r="A36" t="str">
            <v>0705603634</v>
          </cell>
          <cell r="B36" t="str">
            <v>涞源英能新能源科技有限公司</v>
          </cell>
          <cell r="C36" t="str">
            <v>否</v>
          </cell>
          <cell r="D36">
            <v>26628</v>
          </cell>
          <cell r="E36">
            <v>9703.24</v>
          </cell>
        </row>
        <row r="37">
          <cell r="A37" t="str">
            <v>0705620914</v>
          </cell>
          <cell r="B37" t="str">
            <v>涞源英能新能源科技有限公司</v>
          </cell>
          <cell r="C37" t="str">
            <v>否</v>
          </cell>
          <cell r="D37">
            <v>29592</v>
          </cell>
          <cell r="E37">
            <v>10783.32</v>
          </cell>
        </row>
        <row r="38">
          <cell r="A38" t="str">
            <v>0705637570</v>
          </cell>
          <cell r="B38" t="str">
            <v>涞源英能新能源科技有限公司</v>
          </cell>
          <cell r="C38" t="str">
            <v>否</v>
          </cell>
          <cell r="D38">
            <v>30182</v>
          </cell>
          <cell r="E38">
            <v>10998.32</v>
          </cell>
        </row>
        <row r="39">
          <cell r="A39" t="str">
            <v>0705664369</v>
          </cell>
          <cell r="B39" t="str">
            <v>涞源英能新能源科技有限公司</v>
          </cell>
          <cell r="C39" t="str">
            <v>否</v>
          </cell>
          <cell r="D39">
            <v>22159</v>
          </cell>
          <cell r="E39">
            <v>8074.74</v>
          </cell>
        </row>
        <row r="40">
          <cell r="A40" t="str">
            <v>0705684026</v>
          </cell>
          <cell r="B40" t="str">
            <v>涞源英能新能源科技有限公司</v>
          </cell>
          <cell r="C40" t="str">
            <v>否</v>
          </cell>
          <cell r="D40">
            <v>28925</v>
          </cell>
          <cell r="E40">
            <v>10540.27</v>
          </cell>
        </row>
        <row r="41">
          <cell r="A41" t="str">
            <v>0705686686</v>
          </cell>
          <cell r="B41" t="str">
            <v>涞源英能新能源科技有限公司</v>
          </cell>
          <cell r="C41" t="str">
            <v>否</v>
          </cell>
          <cell r="D41">
            <v>26460</v>
          </cell>
          <cell r="E41">
            <v>9642.02</v>
          </cell>
        </row>
        <row r="42">
          <cell r="A42" t="str">
            <v>0705687403</v>
          </cell>
          <cell r="B42" t="str">
            <v>涞源英能新能源科技有限公司</v>
          </cell>
          <cell r="C42" t="str">
            <v>否</v>
          </cell>
          <cell r="D42">
            <v>28000</v>
          </cell>
          <cell r="E42">
            <v>10203.2</v>
          </cell>
        </row>
        <row r="43">
          <cell r="A43" t="str">
            <v>0705688318</v>
          </cell>
          <cell r="B43" t="str">
            <v>涞源英能新能源科技有限公司</v>
          </cell>
          <cell r="C43" t="str">
            <v>否</v>
          </cell>
          <cell r="D43">
            <v>28400</v>
          </cell>
          <cell r="E43">
            <v>10348.96</v>
          </cell>
        </row>
        <row r="44">
          <cell r="A44" t="str">
            <v>0705690168</v>
          </cell>
          <cell r="B44" t="str">
            <v>涞源英能新能源科技有限公司</v>
          </cell>
          <cell r="C44" t="str">
            <v>否</v>
          </cell>
          <cell r="D44">
            <v>23447</v>
          </cell>
          <cell r="E44">
            <v>8544.09</v>
          </cell>
        </row>
        <row r="45">
          <cell r="A45" t="str">
            <v>0705691871</v>
          </cell>
          <cell r="B45" t="str">
            <v>涞源英能新能源科技有限公司</v>
          </cell>
          <cell r="C45" t="str">
            <v>否</v>
          </cell>
          <cell r="D45">
            <v>20926</v>
          </cell>
          <cell r="E45">
            <v>7625.43</v>
          </cell>
        </row>
        <row r="46">
          <cell r="A46" t="str">
            <v>0705699569</v>
          </cell>
          <cell r="B46" t="str">
            <v>涞源英能新能源科技有限公司</v>
          </cell>
          <cell r="C46" t="str">
            <v>否</v>
          </cell>
          <cell r="D46">
            <v>33275</v>
          </cell>
          <cell r="E46">
            <v>12125.41</v>
          </cell>
        </row>
        <row r="47">
          <cell r="A47" t="str">
            <v>0705705343</v>
          </cell>
          <cell r="B47" t="str">
            <v>涞源英能新能源科技有限公司</v>
          </cell>
          <cell r="C47" t="str">
            <v>否</v>
          </cell>
          <cell r="D47">
            <v>32773</v>
          </cell>
          <cell r="E47">
            <v>11942.48</v>
          </cell>
        </row>
        <row r="48">
          <cell r="A48" t="str">
            <v>0705721604</v>
          </cell>
          <cell r="B48" t="str">
            <v>涞源英能新能源科技有限公司</v>
          </cell>
          <cell r="C48" t="str">
            <v>否</v>
          </cell>
          <cell r="D48">
            <v>30186</v>
          </cell>
          <cell r="E48">
            <v>10999.78</v>
          </cell>
        </row>
        <row r="49">
          <cell r="A49" t="str">
            <v>0705727497</v>
          </cell>
          <cell r="B49" t="str">
            <v>涞源英能新能源科技有限公司</v>
          </cell>
          <cell r="C49" t="str">
            <v>否</v>
          </cell>
          <cell r="D49">
            <v>28532</v>
          </cell>
          <cell r="E49">
            <v>10397.06</v>
          </cell>
        </row>
        <row r="50">
          <cell r="A50" t="str">
            <v>0719070211</v>
          </cell>
          <cell r="B50" t="str">
            <v>涞源英能新能源科技有限公司</v>
          </cell>
          <cell r="C50" t="str">
            <v>否</v>
          </cell>
          <cell r="D50">
            <v>17795</v>
          </cell>
          <cell r="E50">
            <v>6484.5</v>
          </cell>
        </row>
        <row r="51">
          <cell r="A51" t="str">
            <v>0719903975</v>
          </cell>
          <cell r="B51" t="str">
            <v>涞源英能新能源科技有限公司</v>
          </cell>
          <cell r="C51" t="str">
            <v>否</v>
          </cell>
          <cell r="D51">
            <v>38316</v>
          </cell>
          <cell r="E51">
            <v>13962.35</v>
          </cell>
        </row>
        <row r="52">
          <cell r="A52" t="str">
            <v>0719905997</v>
          </cell>
          <cell r="B52" t="str">
            <v>涞源英能新能源科技有限公司</v>
          </cell>
          <cell r="C52" t="str">
            <v>否</v>
          </cell>
          <cell r="D52">
            <v>20456</v>
          </cell>
          <cell r="E52">
            <v>7454.17</v>
          </cell>
        </row>
        <row r="53">
          <cell r="A53" t="str">
            <v>0719907036</v>
          </cell>
          <cell r="B53" t="str">
            <v>涞源英能新能源科技有限公司</v>
          </cell>
          <cell r="C53" t="str">
            <v>否</v>
          </cell>
          <cell r="D53">
            <v>38278</v>
          </cell>
          <cell r="E53">
            <v>13948.5</v>
          </cell>
        </row>
        <row r="54">
          <cell r="A54" t="str">
            <v>0719907209</v>
          </cell>
          <cell r="B54" t="str">
            <v>涞源英能新能源科技有限公司</v>
          </cell>
          <cell r="C54" t="str">
            <v>否</v>
          </cell>
          <cell r="D54">
            <v>38061</v>
          </cell>
          <cell r="E54">
            <v>13869.43</v>
          </cell>
        </row>
        <row r="55">
          <cell r="A55" t="str">
            <v>0719929731</v>
          </cell>
          <cell r="B55" t="str">
            <v>涞源英能新能源科技有限公司</v>
          </cell>
          <cell r="C55" t="str">
            <v>否</v>
          </cell>
          <cell r="D55">
            <v>10273</v>
          </cell>
          <cell r="E55">
            <v>3743.48</v>
          </cell>
        </row>
        <row r="56">
          <cell r="A56" t="str">
            <v>0719931015</v>
          </cell>
          <cell r="B56" t="str">
            <v>涞源英能新能源科技有限公司</v>
          </cell>
          <cell r="C56" t="str">
            <v>否</v>
          </cell>
          <cell r="D56">
            <v>34716</v>
          </cell>
          <cell r="E56">
            <v>12650.51</v>
          </cell>
        </row>
        <row r="57">
          <cell r="A57" t="str">
            <v>0723853929</v>
          </cell>
          <cell r="B57" t="str">
            <v>涞源英能新能源科技有限公司</v>
          </cell>
          <cell r="C57" t="str">
            <v>否</v>
          </cell>
          <cell r="D57">
            <v>37504</v>
          </cell>
          <cell r="E57">
            <v>13666.46</v>
          </cell>
        </row>
        <row r="58">
          <cell r="A58" t="str">
            <v>0723858083</v>
          </cell>
          <cell r="B58" t="str">
            <v>涞源英能新能源科技有限公司</v>
          </cell>
          <cell r="C58" t="str">
            <v>否</v>
          </cell>
          <cell r="D58">
            <v>37118</v>
          </cell>
          <cell r="E58">
            <v>13525.8</v>
          </cell>
        </row>
        <row r="59">
          <cell r="A59" t="str">
            <v>0723880154</v>
          </cell>
          <cell r="B59" t="str">
            <v>涞源英能新能源科技有限公司</v>
          </cell>
          <cell r="C59" t="str">
            <v>否</v>
          </cell>
          <cell r="D59">
            <v>35580</v>
          </cell>
          <cell r="E59">
            <v>12965.35</v>
          </cell>
        </row>
        <row r="60">
          <cell r="A60" t="str">
            <v>0723886732</v>
          </cell>
          <cell r="B60" t="str">
            <v>涞源英能新能源科技有限公司</v>
          </cell>
          <cell r="C60" t="str">
            <v>否</v>
          </cell>
          <cell r="D60">
            <v>34643</v>
          </cell>
          <cell r="E60">
            <v>12623.91</v>
          </cell>
        </row>
        <row r="61">
          <cell r="A61" t="str">
            <v>0723895163</v>
          </cell>
          <cell r="B61" t="str">
            <v>涞源英能新能源科技有限公司</v>
          </cell>
          <cell r="C61" t="str">
            <v>否</v>
          </cell>
          <cell r="D61">
            <v>36070</v>
          </cell>
          <cell r="E61">
            <v>13143.91</v>
          </cell>
        </row>
        <row r="62">
          <cell r="A62" t="str">
            <v>0723901569</v>
          </cell>
          <cell r="B62" t="str">
            <v>涞源英能新能源科技有限公司</v>
          </cell>
          <cell r="C62" t="str">
            <v>否</v>
          </cell>
          <cell r="D62">
            <v>35152</v>
          </cell>
          <cell r="E62">
            <v>12809.39</v>
          </cell>
        </row>
        <row r="63">
          <cell r="A63" t="str">
            <v>0723904047</v>
          </cell>
          <cell r="B63" t="str">
            <v>涞源英能新能源科技有限公司</v>
          </cell>
          <cell r="C63" t="str">
            <v>否</v>
          </cell>
          <cell r="D63">
            <v>37121</v>
          </cell>
          <cell r="E63">
            <v>13526.89</v>
          </cell>
        </row>
        <row r="64">
          <cell r="A64" t="str">
            <v>0723906551</v>
          </cell>
          <cell r="B64" t="str">
            <v>涞源英能新能源科技有限公司</v>
          </cell>
          <cell r="C64" t="str">
            <v>否</v>
          </cell>
          <cell r="D64">
            <v>36380</v>
          </cell>
          <cell r="E64">
            <v>13256.87</v>
          </cell>
        </row>
        <row r="65">
          <cell r="A65" t="str">
            <v>0723906782</v>
          </cell>
          <cell r="B65" t="str">
            <v>涞源英能新能源科技有限公司</v>
          </cell>
          <cell r="C65" t="str">
            <v>否</v>
          </cell>
          <cell r="D65">
            <v>16210</v>
          </cell>
          <cell r="E65">
            <v>5906.92</v>
          </cell>
        </row>
        <row r="66">
          <cell r="A66" t="str">
            <v>0723907394</v>
          </cell>
          <cell r="B66" t="str">
            <v>涞源英能新能源科技有限公司</v>
          </cell>
          <cell r="C66" t="str">
            <v>否</v>
          </cell>
          <cell r="D66">
            <v>15007</v>
          </cell>
          <cell r="E66">
            <v>5468.55</v>
          </cell>
        </row>
        <row r="67">
          <cell r="A67" t="str">
            <v>0723907697</v>
          </cell>
          <cell r="B67" t="str">
            <v>涞源英能新能源科技有限公司</v>
          </cell>
          <cell r="C67" t="str">
            <v>否</v>
          </cell>
          <cell r="D67">
            <v>40188</v>
          </cell>
          <cell r="E67">
            <v>14644.51</v>
          </cell>
        </row>
        <row r="68">
          <cell r="A68" t="str">
            <v>0723907831</v>
          </cell>
          <cell r="B68" t="str">
            <v>涞源英能新能源科技有限公司</v>
          </cell>
          <cell r="C68" t="str">
            <v>否</v>
          </cell>
          <cell r="D68">
            <v>34799</v>
          </cell>
          <cell r="E68">
            <v>12680.76</v>
          </cell>
        </row>
        <row r="69">
          <cell r="A69" t="str">
            <v>0723907873</v>
          </cell>
          <cell r="B69" t="str">
            <v>涞源英能新能源科技有限公司</v>
          </cell>
          <cell r="C69" t="str">
            <v>否</v>
          </cell>
          <cell r="D69">
            <v>39761</v>
          </cell>
          <cell r="E69">
            <v>14488.91</v>
          </cell>
        </row>
        <row r="70">
          <cell r="A70" t="str">
            <v>0723907945</v>
          </cell>
          <cell r="B70" t="str">
            <v>涞源英能新能源科技有限公司</v>
          </cell>
          <cell r="C70" t="str">
            <v>否</v>
          </cell>
          <cell r="D70">
            <v>17675</v>
          </cell>
          <cell r="E70">
            <v>6440.77</v>
          </cell>
        </row>
        <row r="71">
          <cell r="A71" t="str">
            <v>0723908111</v>
          </cell>
          <cell r="B71" t="str">
            <v>涞源英能新能源科技有限公司</v>
          </cell>
          <cell r="C71" t="str">
            <v>否</v>
          </cell>
          <cell r="D71">
            <v>34726</v>
          </cell>
          <cell r="E71">
            <v>12654.15</v>
          </cell>
        </row>
        <row r="72">
          <cell r="A72" t="str">
            <v>0723908166</v>
          </cell>
          <cell r="B72" t="str">
            <v>涞源英能新能源科技有限公司</v>
          </cell>
          <cell r="C72" t="str">
            <v>否</v>
          </cell>
          <cell r="D72">
            <v>39221</v>
          </cell>
          <cell r="E72">
            <v>14292.13</v>
          </cell>
        </row>
        <row r="73">
          <cell r="A73" t="str">
            <v>0723908502</v>
          </cell>
          <cell r="B73" t="str">
            <v>涞源英能新能源科技有限公司</v>
          </cell>
          <cell r="C73" t="str">
            <v>否</v>
          </cell>
          <cell r="D73">
            <v>35377</v>
          </cell>
          <cell r="E73">
            <v>12891.38</v>
          </cell>
        </row>
        <row r="74">
          <cell r="A74" t="str">
            <v>0723911007</v>
          </cell>
          <cell r="B74" t="str">
            <v>涞源英能新能源科技有限公司</v>
          </cell>
          <cell r="C74" t="str">
            <v>否</v>
          </cell>
          <cell r="D74">
            <v>38761</v>
          </cell>
          <cell r="E74">
            <v>14124.51</v>
          </cell>
        </row>
        <row r="75">
          <cell r="A75" t="str">
            <v>0723917379</v>
          </cell>
          <cell r="B75" t="str">
            <v>涞源英能新能源科技有限公司</v>
          </cell>
          <cell r="C75" t="str">
            <v>否</v>
          </cell>
          <cell r="D75">
            <v>29683</v>
          </cell>
          <cell r="E75">
            <v>10816.49</v>
          </cell>
        </row>
        <row r="76">
          <cell r="A76" t="str">
            <v>0723927107</v>
          </cell>
          <cell r="B76" t="str">
            <v>涞源英能新能源科技有限公司</v>
          </cell>
          <cell r="C76" t="str">
            <v>否</v>
          </cell>
          <cell r="D76">
            <v>31774</v>
          </cell>
          <cell r="E76">
            <v>11578.45</v>
          </cell>
        </row>
        <row r="77">
          <cell r="A77" t="str">
            <v>0723927149</v>
          </cell>
          <cell r="B77" t="str">
            <v>涞源英能新能源科技有限公司</v>
          </cell>
          <cell r="C77" t="str">
            <v>否</v>
          </cell>
          <cell r="D77">
            <v>31610</v>
          </cell>
          <cell r="E77">
            <v>11518.68</v>
          </cell>
        </row>
        <row r="78">
          <cell r="A78" t="str">
            <v>0723927208</v>
          </cell>
          <cell r="B78" t="str">
            <v>涞源英能新能源科技有限公司</v>
          </cell>
          <cell r="C78" t="str">
            <v>否</v>
          </cell>
          <cell r="D78">
            <v>34295</v>
          </cell>
          <cell r="E78">
            <v>12497.1</v>
          </cell>
        </row>
        <row r="79">
          <cell r="A79" t="str">
            <v>0723927279</v>
          </cell>
          <cell r="B79" t="str">
            <v>涞源英能新能源科技有限公司</v>
          </cell>
          <cell r="C79" t="str">
            <v>否</v>
          </cell>
          <cell r="D79">
            <v>32092</v>
          </cell>
          <cell r="E79">
            <v>11694.32</v>
          </cell>
        </row>
        <row r="80">
          <cell r="A80" t="str">
            <v>0723927367</v>
          </cell>
          <cell r="B80" t="str">
            <v>涞源英能新能源科技有限公司</v>
          </cell>
          <cell r="C80" t="str">
            <v>否</v>
          </cell>
          <cell r="D80">
            <v>32808</v>
          </cell>
          <cell r="E80">
            <v>11955.24</v>
          </cell>
        </row>
        <row r="81">
          <cell r="A81" t="str">
            <v>0723927426</v>
          </cell>
          <cell r="B81" t="str">
            <v>涞源英能新能源科技有限公司</v>
          </cell>
          <cell r="C81" t="str">
            <v>否</v>
          </cell>
          <cell r="D81">
            <v>31465</v>
          </cell>
          <cell r="E81">
            <v>11465.85</v>
          </cell>
        </row>
        <row r="82">
          <cell r="A82" t="str">
            <v>0723928953</v>
          </cell>
          <cell r="B82" t="str">
            <v>涞源英能新能源科技有限公司</v>
          </cell>
          <cell r="C82" t="str">
            <v>否</v>
          </cell>
          <cell r="D82">
            <v>39186</v>
          </cell>
          <cell r="E82">
            <v>14279.38</v>
          </cell>
        </row>
        <row r="83">
          <cell r="A83" t="str">
            <v>0723930295</v>
          </cell>
          <cell r="B83" t="str">
            <v>涞源英能新能源科技有限公司</v>
          </cell>
          <cell r="C83" t="str">
            <v>否</v>
          </cell>
          <cell r="D83">
            <v>31559</v>
          </cell>
          <cell r="E83">
            <v>11500.1</v>
          </cell>
        </row>
        <row r="84">
          <cell r="A84" t="str">
            <v>0723931269</v>
          </cell>
          <cell r="B84" t="str">
            <v>涞源英能新能源科技有限公司</v>
          </cell>
          <cell r="C84" t="str">
            <v>否</v>
          </cell>
          <cell r="D84">
            <v>28332</v>
          </cell>
          <cell r="E84">
            <v>10324.18</v>
          </cell>
        </row>
        <row r="85">
          <cell r="A85" t="str">
            <v>0723933816</v>
          </cell>
          <cell r="B85" t="str">
            <v>涞源英能新能源科技有限公司</v>
          </cell>
          <cell r="C85" t="str">
            <v>否</v>
          </cell>
          <cell r="D85">
            <v>36904</v>
          </cell>
          <cell r="E85">
            <v>13447.82</v>
          </cell>
        </row>
        <row r="86">
          <cell r="A86" t="str">
            <v>0723934170</v>
          </cell>
          <cell r="B86" t="str">
            <v>涞源英能新能源科技有限公司</v>
          </cell>
          <cell r="C86" t="str">
            <v>否</v>
          </cell>
          <cell r="D86">
            <v>25434</v>
          </cell>
          <cell r="E86">
            <v>9268.15</v>
          </cell>
        </row>
        <row r="87">
          <cell r="A87" t="str">
            <v>0723948287</v>
          </cell>
          <cell r="B87" t="str">
            <v>涞源英能新能源科技有限公司</v>
          </cell>
          <cell r="C87" t="str">
            <v>否</v>
          </cell>
          <cell r="D87">
            <v>37162</v>
          </cell>
          <cell r="E87">
            <v>13541.83</v>
          </cell>
        </row>
        <row r="88">
          <cell r="A88" t="str">
            <v>0723950271</v>
          </cell>
          <cell r="B88" t="str">
            <v>涞源英能新能源科技有限公司</v>
          </cell>
          <cell r="C88" t="str">
            <v>否</v>
          </cell>
          <cell r="D88">
            <v>36870</v>
          </cell>
          <cell r="E88">
            <v>13435.43</v>
          </cell>
        </row>
        <row r="89">
          <cell r="A89" t="str">
            <v>0723950659</v>
          </cell>
          <cell r="B89" t="str">
            <v>涞源英能新能源科技有限公司</v>
          </cell>
          <cell r="C89" t="str">
            <v>否</v>
          </cell>
          <cell r="D89">
            <v>34628</v>
          </cell>
          <cell r="E89">
            <v>12618.44</v>
          </cell>
        </row>
        <row r="90">
          <cell r="A90" t="str">
            <v>0723950880</v>
          </cell>
          <cell r="B90" t="str">
            <v>涞源英能新能源科技有限公司</v>
          </cell>
          <cell r="C90" t="str">
            <v>否</v>
          </cell>
          <cell r="D90">
            <v>33134</v>
          </cell>
          <cell r="E90">
            <v>12074.03</v>
          </cell>
        </row>
        <row r="91">
          <cell r="A91" t="str">
            <v>0723956686</v>
          </cell>
          <cell r="B91" t="str">
            <v>涞源英能新能源科技有限公司</v>
          </cell>
          <cell r="C91" t="str">
            <v>否</v>
          </cell>
          <cell r="D91">
            <v>29815</v>
          </cell>
          <cell r="E91">
            <v>10864.59</v>
          </cell>
        </row>
        <row r="92">
          <cell r="A92" t="str">
            <v>0723956833</v>
          </cell>
          <cell r="B92" t="str">
            <v>涞源英能新能源科技有限公司</v>
          </cell>
          <cell r="C92" t="str">
            <v>否</v>
          </cell>
          <cell r="D92">
            <v>39018</v>
          </cell>
          <cell r="E92">
            <v>14218.16</v>
          </cell>
        </row>
        <row r="93">
          <cell r="A93" t="str">
            <v>0723960591</v>
          </cell>
          <cell r="B93" t="str">
            <v>涞源英能新能源科技有限公司</v>
          </cell>
          <cell r="C93" t="str">
            <v>否</v>
          </cell>
          <cell r="D93">
            <v>37456</v>
          </cell>
          <cell r="E93">
            <v>13648.97</v>
          </cell>
        </row>
        <row r="94">
          <cell r="A94" t="str">
            <v>0723960852</v>
          </cell>
          <cell r="B94" t="str">
            <v>涞源英能新能源科技有限公司</v>
          </cell>
          <cell r="C94" t="str">
            <v>否</v>
          </cell>
          <cell r="D94">
            <v>39565</v>
          </cell>
          <cell r="E94">
            <v>14417.49</v>
          </cell>
        </row>
        <row r="95">
          <cell r="A95" t="str">
            <v>0723962005</v>
          </cell>
          <cell r="B95" t="str">
            <v>涞源英能新能源科技有限公司</v>
          </cell>
          <cell r="C95" t="str">
            <v>否</v>
          </cell>
          <cell r="D95">
            <v>37358</v>
          </cell>
          <cell r="E95">
            <v>13613.26</v>
          </cell>
        </row>
        <row r="96">
          <cell r="A96" t="str">
            <v>0723963499</v>
          </cell>
          <cell r="B96" t="str">
            <v>涞源英能新能源科技有限公司</v>
          </cell>
          <cell r="C96" t="str">
            <v>否</v>
          </cell>
          <cell r="D96">
            <v>38076</v>
          </cell>
          <cell r="E96">
            <v>13874.89</v>
          </cell>
        </row>
        <row r="97">
          <cell r="A97" t="str">
            <v>0723963532</v>
          </cell>
          <cell r="B97" t="str">
            <v>涞源英能新能源科技有限公司</v>
          </cell>
          <cell r="C97" t="str">
            <v>否</v>
          </cell>
          <cell r="D97">
            <v>38522</v>
          </cell>
          <cell r="E97">
            <v>14037.42</v>
          </cell>
        </row>
        <row r="98">
          <cell r="A98" t="str">
            <v>0723963620</v>
          </cell>
          <cell r="B98" t="str">
            <v>涞源英能新能源科技有限公司</v>
          </cell>
          <cell r="C98" t="str">
            <v>否</v>
          </cell>
          <cell r="D98">
            <v>9856</v>
          </cell>
          <cell r="E98">
            <v>3591.53</v>
          </cell>
        </row>
        <row r="99">
          <cell r="A99" t="str">
            <v>0723965860</v>
          </cell>
          <cell r="B99" t="str">
            <v>涞源英能新能源科技有限公司</v>
          </cell>
          <cell r="C99" t="str">
            <v>否</v>
          </cell>
          <cell r="D99">
            <v>13402</v>
          </cell>
          <cell r="E99">
            <v>4883.69</v>
          </cell>
        </row>
        <row r="100">
          <cell r="A100" t="str">
            <v>0723970202</v>
          </cell>
          <cell r="B100" t="str">
            <v>涞源英能新能源科技有限公司</v>
          </cell>
          <cell r="C100" t="str">
            <v>否</v>
          </cell>
          <cell r="D100">
            <v>4772</v>
          </cell>
          <cell r="E100">
            <v>1738.92</v>
          </cell>
        </row>
        <row r="101">
          <cell r="A101" t="str">
            <v>0723970462</v>
          </cell>
          <cell r="B101" t="str">
            <v>涞源英能新能源科技有限公司</v>
          </cell>
          <cell r="C101" t="str">
            <v>否</v>
          </cell>
          <cell r="D101">
            <v>32297</v>
          </cell>
          <cell r="E101">
            <v>11769.03</v>
          </cell>
        </row>
        <row r="102">
          <cell r="A102" t="str">
            <v>0724014387</v>
          </cell>
          <cell r="B102" t="str">
            <v>涞源英能新能源科技有限公司</v>
          </cell>
          <cell r="C102" t="str">
            <v>否</v>
          </cell>
          <cell r="D102">
            <v>29096</v>
          </cell>
          <cell r="E102">
            <v>10602.58</v>
          </cell>
        </row>
        <row r="103">
          <cell r="A103" t="str">
            <v>0724016660</v>
          </cell>
          <cell r="B103" t="str">
            <v>涞源英能新能源科技有限公司</v>
          </cell>
          <cell r="C103" t="str">
            <v>否</v>
          </cell>
          <cell r="D103">
            <v>36481</v>
          </cell>
          <cell r="E103">
            <v>13293.68</v>
          </cell>
        </row>
        <row r="104">
          <cell r="A104" t="str">
            <v>0724027127</v>
          </cell>
          <cell r="B104" t="str">
            <v>涞源英能新能源科技有限公司</v>
          </cell>
          <cell r="C104" t="str">
            <v>否</v>
          </cell>
          <cell r="D104">
            <v>38560</v>
          </cell>
          <cell r="E104">
            <v>14051.26</v>
          </cell>
        </row>
        <row r="105">
          <cell r="A105" t="str">
            <v>0724041147</v>
          </cell>
          <cell r="B105" t="str">
            <v>涞源英能新能源科技有限公司</v>
          </cell>
          <cell r="C105" t="str">
            <v>否</v>
          </cell>
          <cell r="D105">
            <v>36329</v>
          </cell>
          <cell r="E105">
            <v>13238.29</v>
          </cell>
        </row>
        <row r="106">
          <cell r="A106" t="str">
            <v>0724041886</v>
          </cell>
          <cell r="B106" t="str">
            <v>涞源英能新能源科技有限公司</v>
          </cell>
          <cell r="C106" t="str">
            <v>否</v>
          </cell>
          <cell r="D106">
            <v>38694</v>
          </cell>
          <cell r="E106">
            <v>14100.09</v>
          </cell>
        </row>
        <row r="107">
          <cell r="A107" t="str">
            <v>0724047321</v>
          </cell>
          <cell r="B107" t="str">
            <v>涞源英能新能源科技有限公司</v>
          </cell>
          <cell r="C107" t="str">
            <v>否</v>
          </cell>
          <cell r="D107">
            <v>36994</v>
          </cell>
          <cell r="E107">
            <v>13480.61</v>
          </cell>
        </row>
        <row r="108">
          <cell r="A108" t="str">
            <v>0724048236</v>
          </cell>
          <cell r="B108" t="str">
            <v>涞源英能新能源科技有限公司</v>
          </cell>
          <cell r="C108" t="str">
            <v>否</v>
          </cell>
          <cell r="D108">
            <v>36565</v>
          </cell>
          <cell r="E108">
            <v>13324.29</v>
          </cell>
        </row>
        <row r="109">
          <cell r="A109" t="str">
            <v>0724052806</v>
          </cell>
          <cell r="B109" t="str">
            <v>涞源英能新能源科技有限公司</v>
          </cell>
          <cell r="C109" t="str">
            <v>否</v>
          </cell>
          <cell r="D109">
            <v>36086</v>
          </cell>
          <cell r="E109">
            <v>13149.74</v>
          </cell>
        </row>
        <row r="110">
          <cell r="A110" t="str">
            <v>0724053896</v>
          </cell>
          <cell r="B110" t="str">
            <v>涞源英能新能源科技有限公司</v>
          </cell>
          <cell r="C110" t="str">
            <v>否</v>
          </cell>
          <cell r="D110">
            <v>34212</v>
          </cell>
          <cell r="E110">
            <v>12466.85</v>
          </cell>
        </row>
        <row r="111">
          <cell r="A111" t="str">
            <v>0724056101</v>
          </cell>
          <cell r="B111" t="str">
            <v>涞源英能新能源科技有限公司</v>
          </cell>
          <cell r="C111" t="str">
            <v>否</v>
          </cell>
          <cell r="D111">
            <v>34234</v>
          </cell>
          <cell r="E111">
            <v>12474.87</v>
          </cell>
        </row>
        <row r="112">
          <cell r="A112" t="str">
            <v>0724057061</v>
          </cell>
          <cell r="B112" t="str">
            <v>涞源英能新能源科技有限公司</v>
          </cell>
          <cell r="C112" t="str">
            <v>否</v>
          </cell>
          <cell r="D112">
            <v>34658</v>
          </cell>
          <cell r="E112">
            <v>12629.38</v>
          </cell>
        </row>
        <row r="113">
          <cell r="A113" t="str">
            <v>0724057449</v>
          </cell>
          <cell r="B113" t="str">
            <v>涞源英能新能源科技有限公司</v>
          </cell>
          <cell r="C113" t="str">
            <v>否</v>
          </cell>
          <cell r="D113">
            <v>36361</v>
          </cell>
          <cell r="E113">
            <v>13249.95</v>
          </cell>
        </row>
        <row r="114">
          <cell r="A114" t="str">
            <v>0724058875</v>
          </cell>
          <cell r="B114" t="str">
            <v>涞源英能新能源科技有限公司</v>
          </cell>
          <cell r="C114" t="str">
            <v>否</v>
          </cell>
          <cell r="D114">
            <v>32999</v>
          </cell>
          <cell r="E114">
            <v>12024.84</v>
          </cell>
        </row>
        <row r="115">
          <cell r="A115" t="str">
            <v>0724068065</v>
          </cell>
          <cell r="B115" t="str">
            <v>涞源英能新能源科技有限公司</v>
          </cell>
          <cell r="C115" t="str">
            <v>否</v>
          </cell>
          <cell r="D115">
            <v>39287</v>
          </cell>
          <cell r="E115">
            <v>14316.18</v>
          </cell>
        </row>
        <row r="116">
          <cell r="A116" t="str">
            <v>0724170238</v>
          </cell>
          <cell r="B116" t="str">
            <v>涞源英能新能源科技有限公司</v>
          </cell>
          <cell r="C116" t="str">
            <v>否</v>
          </cell>
          <cell r="D116">
            <v>36798</v>
          </cell>
          <cell r="E116">
            <v>13409.19</v>
          </cell>
        </row>
        <row r="117">
          <cell r="A117" t="str">
            <v>0724170384</v>
          </cell>
          <cell r="B117" t="str">
            <v>涞源英能新能源科技有限公司</v>
          </cell>
          <cell r="C117" t="str">
            <v>否</v>
          </cell>
          <cell r="D117">
            <v>39049</v>
          </cell>
          <cell r="E117">
            <v>14229.46</v>
          </cell>
        </row>
        <row r="118">
          <cell r="A118" t="str">
            <v>0724170485</v>
          </cell>
          <cell r="B118" t="str">
            <v>涞源英能新能源科技有限公司</v>
          </cell>
          <cell r="C118" t="str">
            <v>否</v>
          </cell>
          <cell r="D118">
            <v>14320</v>
          </cell>
          <cell r="E118">
            <v>5218.21</v>
          </cell>
        </row>
        <row r="119">
          <cell r="A119" t="str">
            <v>0724170720</v>
          </cell>
          <cell r="B119" t="str">
            <v>涞源英能新能源科技有限公司</v>
          </cell>
          <cell r="C119" t="str">
            <v>否</v>
          </cell>
          <cell r="D119">
            <v>36448</v>
          </cell>
          <cell r="E119">
            <v>13281.65</v>
          </cell>
        </row>
        <row r="120">
          <cell r="A120" t="str">
            <v>0724171114</v>
          </cell>
          <cell r="B120" t="str">
            <v>涞源英能新能源科技有限公司</v>
          </cell>
          <cell r="C120" t="str">
            <v>否</v>
          </cell>
          <cell r="D120">
            <v>38101</v>
          </cell>
          <cell r="E120">
            <v>13884</v>
          </cell>
        </row>
        <row r="121">
          <cell r="A121" t="str">
            <v>0724174940</v>
          </cell>
          <cell r="B121" t="str">
            <v>涞源英能新能源科技有限公司</v>
          </cell>
          <cell r="C121" t="str">
            <v>否</v>
          </cell>
          <cell r="D121">
            <v>36319</v>
          </cell>
          <cell r="E121">
            <v>13234.64</v>
          </cell>
        </row>
        <row r="122">
          <cell r="A122" t="str">
            <v>0724175031</v>
          </cell>
          <cell r="B122" t="str">
            <v>涞源英能新能源科技有限公司</v>
          </cell>
          <cell r="C122" t="str">
            <v>否</v>
          </cell>
          <cell r="D122">
            <v>38743</v>
          </cell>
          <cell r="E122">
            <v>14117.95</v>
          </cell>
        </row>
        <row r="123">
          <cell r="A123" t="str">
            <v>0724175480</v>
          </cell>
          <cell r="B123" t="str">
            <v>涞源英能新能源科技有限公司</v>
          </cell>
          <cell r="C123" t="str">
            <v>否</v>
          </cell>
          <cell r="D123">
            <v>26419</v>
          </cell>
          <cell r="E123">
            <v>9627.08</v>
          </cell>
        </row>
        <row r="124">
          <cell r="A124" t="str">
            <v>0724175594</v>
          </cell>
          <cell r="B124" t="str">
            <v>涞源英能新能源科技有限公司</v>
          </cell>
          <cell r="C124" t="str">
            <v>否</v>
          </cell>
          <cell r="D124">
            <v>36311</v>
          </cell>
          <cell r="E124">
            <v>13231.73</v>
          </cell>
        </row>
        <row r="125">
          <cell r="A125" t="str">
            <v>0724176021</v>
          </cell>
          <cell r="B125" t="str">
            <v>涞源英能新能源科技有限公司</v>
          </cell>
          <cell r="C125" t="str">
            <v>否</v>
          </cell>
          <cell r="D125">
            <v>34207</v>
          </cell>
          <cell r="E125">
            <v>12465.03</v>
          </cell>
        </row>
        <row r="126">
          <cell r="A126" t="str">
            <v>0724185856</v>
          </cell>
          <cell r="B126" t="str">
            <v>涞源英能新能源科技有限公司</v>
          </cell>
          <cell r="C126" t="str">
            <v>否</v>
          </cell>
          <cell r="D126">
            <v>37852</v>
          </cell>
          <cell r="E126">
            <v>13793.27</v>
          </cell>
        </row>
        <row r="127">
          <cell r="A127" t="str">
            <v>0724186194</v>
          </cell>
          <cell r="B127" t="str">
            <v>涞源英能新能源科技有限公司</v>
          </cell>
          <cell r="C127" t="str">
            <v>否</v>
          </cell>
          <cell r="D127">
            <v>36936</v>
          </cell>
          <cell r="E127">
            <v>13459.48</v>
          </cell>
        </row>
        <row r="128">
          <cell r="A128" t="str">
            <v>0724218385</v>
          </cell>
          <cell r="B128" t="str">
            <v>涞源英能新能源科技有限公司</v>
          </cell>
          <cell r="C128" t="str">
            <v>否</v>
          </cell>
          <cell r="D128">
            <v>38944</v>
          </cell>
          <cell r="E128">
            <v>14191.19</v>
          </cell>
        </row>
        <row r="129">
          <cell r="A129" t="str">
            <v>0724219519</v>
          </cell>
          <cell r="B129" t="str">
            <v>涞源英能新能源科技有限公司</v>
          </cell>
          <cell r="C129" t="str">
            <v>否</v>
          </cell>
          <cell r="D129">
            <v>31434</v>
          </cell>
          <cell r="E129">
            <v>11454.55</v>
          </cell>
        </row>
        <row r="130">
          <cell r="A130" t="str">
            <v>0724222160</v>
          </cell>
          <cell r="B130" t="str">
            <v>涞源英能新能源科技有限公司</v>
          </cell>
          <cell r="C130" t="str">
            <v>否</v>
          </cell>
          <cell r="D130">
            <v>37834</v>
          </cell>
          <cell r="E130">
            <v>13786.71</v>
          </cell>
        </row>
        <row r="131">
          <cell r="A131" t="str">
            <v>0724297654</v>
          </cell>
          <cell r="B131" t="str">
            <v>涞源英能新能源科技有限公司</v>
          </cell>
          <cell r="C131" t="str">
            <v>否</v>
          </cell>
          <cell r="D131">
            <v>40168</v>
          </cell>
          <cell r="E131">
            <v>14637.22</v>
          </cell>
        </row>
        <row r="132">
          <cell r="A132" t="str">
            <v>0724301458</v>
          </cell>
          <cell r="B132" t="str">
            <v>涞源英能新能源科技有限公司</v>
          </cell>
          <cell r="C132" t="str">
            <v>否</v>
          </cell>
          <cell r="D132">
            <v>41170</v>
          </cell>
          <cell r="E132">
            <v>15002.35</v>
          </cell>
        </row>
        <row r="133">
          <cell r="A133" t="str">
            <v>0724450714</v>
          </cell>
          <cell r="B133" t="str">
            <v>涞源英能新能源科技有限公司</v>
          </cell>
          <cell r="C133" t="str">
            <v>否</v>
          </cell>
          <cell r="D133">
            <v>40164</v>
          </cell>
          <cell r="E133">
            <v>14635.76</v>
          </cell>
        </row>
        <row r="134">
          <cell r="A134" t="str">
            <v>0724454761</v>
          </cell>
          <cell r="B134" t="str">
            <v>涞源英能新能源科技有限公司</v>
          </cell>
          <cell r="C134" t="str">
            <v>否</v>
          </cell>
          <cell r="D134">
            <v>41282</v>
          </cell>
          <cell r="E134">
            <v>15043.16</v>
          </cell>
        </row>
        <row r="135">
          <cell r="A135" t="str">
            <v>0724497676</v>
          </cell>
          <cell r="B135" t="str">
            <v>涞源英能新能源科技有限公司</v>
          </cell>
          <cell r="C135" t="str">
            <v>否</v>
          </cell>
          <cell r="D135">
            <v>12250</v>
          </cell>
          <cell r="E135">
            <v>4463.9</v>
          </cell>
        </row>
        <row r="136">
          <cell r="A136" t="str">
            <v>0724497940</v>
          </cell>
          <cell r="B136" t="str">
            <v>涞源英能新能源科技有限公司</v>
          </cell>
          <cell r="C136" t="str">
            <v>否</v>
          </cell>
          <cell r="D136">
            <v>41560</v>
          </cell>
          <cell r="E136">
            <v>15144.46</v>
          </cell>
        </row>
        <row r="137">
          <cell r="A137" t="str">
            <v>0724498217</v>
          </cell>
          <cell r="B137" t="str">
            <v>涞源英能新能源科技有限公司</v>
          </cell>
          <cell r="C137" t="str">
            <v>否</v>
          </cell>
          <cell r="D137">
            <v>25796</v>
          </cell>
          <cell r="E137">
            <v>9400.06</v>
          </cell>
        </row>
        <row r="138">
          <cell r="A138" t="str">
            <v>0724498624</v>
          </cell>
          <cell r="B138" t="str">
            <v>涞源英能新能源科技有限公司</v>
          </cell>
          <cell r="C138" t="str">
            <v>否</v>
          </cell>
          <cell r="D138">
            <v>41597</v>
          </cell>
          <cell r="E138">
            <v>15157.95</v>
          </cell>
        </row>
        <row r="139">
          <cell r="A139" t="str">
            <v>0724498796</v>
          </cell>
          <cell r="B139" t="str">
            <v>涞源英能新能源科技有限公司</v>
          </cell>
          <cell r="C139" t="str">
            <v>否</v>
          </cell>
          <cell r="D139">
            <v>41215</v>
          </cell>
          <cell r="E139">
            <v>15018.75</v>
          </cell>
        </row>
        <row r="140">
          <cell r="A140" t="str">
            <v>0724603408</v>
          </cell>
          <cell r="B140" t="str">
            <v>涞源英能新能源科技有限公司</v>
          </cell>
          <cell r="C140" t="str">
            <v>否</v>
          </cell>
          <cell r="D140">
            <v>39724</v>
          </cell>
          <cell r="E140">
            <v>14475.43</v>
          </cell>
        </row>
        <row r="141">
          <cell r="A141" t="str">
            <v>0724604313</v>
          </cell>
          <cell r="B141" t="str">
            <v>涞源英能新能源科技有限公司</v>
          </cell>
          <cell r="C141" t="str">
            <v>否</v>
          </cell>
          <cell r="D141">
            <v>20974</v>
          </cell>
          <cell r="E141">
            <v>7642.93</v>
          </cell>
        </row>
        <row r="142">
          <cell r="A142" t="str">
            <v>0724606768</v>
          </cell>
          <cell r="B142" t="str">
            <v>涞源英能新能源科技有限公司</v>
          </cell>
          <cell r="C142" t="str">
            <v>否</v>
          </cell>
          <cell r="D142">
            <v>39571</v>
          </cell>
          <cell r="E142">
            <v>14419.67</v>
          </cell>
        </row>
        <row r="143">
          <cell r="A143" t="str">
            <v>0724606915</v>
          </cell>
          <cell r="B143" t="str">
            <v>涞源英能新能源科技有限公司</v>
          </cell>
          <cell r="C143" t="str">
            <v>否</v>
          </cell>
          <cell r="D143">
            <v>36942</v>
          </cell>
          <cell r="E143">
            <v>13461.66</v>
          </cell>
        </row>
        <row r="144">
          <cell r="A144" t="str">
            <v>0724607152</v>
          </cell>
          <cell r="B144" t="str">
            <v>涞源英能新能源科技有限公司</v>
          </cell>
          <cell r="C144" t="str">
            <v>否</v>
          </cell>
          <cell r="D144">
            <v>34573</v>
          </cell>
          <cell r="E144">
            <v>12598.4</v>
          </cell>
        </row>
        <row r="145">
          <cell r="A145" t="str">
            <v>0724698750</v>
          </cell>
          <cell r="B145" t="str">
            <v>涞源英能新能源科技有限公司</v>
          </cell>
          <cell r="C145" t="str">
            <v>否</v>
          </cell>
          <cell r="D145">
            <v>25972</v>
          </cell>
          <cell r="E145">
            <v>9464.2</v>
          </cell>
        </row>
        <row r="146">
          <cell r="A146" t="str">
            <v>0724705016</v>
          </cell>
          <cell r="B146" t="str">
            <v>涞源英能新能源科技有限公司</v>
          </cell>
          <cell r="C146" t="str">
            <v>否</v>
          </cell>
          <cell r="D146">
            <v>29950</v>
          </cell>
          <cell r="E146">
            <v>10913.78</v>
          </cell>
        </row>
        <row r="147">
          <cell r="A147" t="str">
            <v>0724712034</v>
          </cell>
          <cell r="B147" t="str">
            <v>涞源英能新能源科技有限公司</v>
          </cell>
          <cell r="C147" t="str">
            <v>否</v>
          </cell>
          <cell r="D147">
            <v>29466</v>
          </cell>
          <cell r="E147">
            <v>10737.41</v>
          </cell>
        </row>
        <row r="148">
          <cell r="A148" t="str">
            <v>0724712076</v>
          </cell>
          <cell r="B148" t="str">
            <v>涞源英能新能源科技有限公司</v>
          </cell>
          <cell r="C148" t="str">
            <v>否</v>
          </cell>
          <cell r="D148">
            <v>37952</v>
          </cell>
          <cell r="E148">
            <v>13829.71</v>
          </cell>
        </row>
        <row r="149">
          <cell r="A149" t="str">
            <v>0724712425</v>
          </cell>
          <cell r="B149" t="str">
            <v>涞源英能新能源科技有限公司</v>
          </cell>
          <cell r="C149" t="str">
            <v>否</v>
          </cell>
          <cell r="D149">
            <v>17406</v>
          </cell>
          <cell r="E149">
            <v>6342.75</v>
          </cell>
        </row>
        <row r="150">
          <cell r="A150" t="str">
            <v>0724712496</v>
          </cell>
          <cell r="B150" t="str">
            <v>涞源英能新能源科技有限公司</v>
          </cell>
          <cell r="C150" t="str">
            <v>否</v>
          </cell>
          <cell r="D150">
            <v>36434</v>
          </cell>
          <cell r="E150">
            <v>13276.55</v>
          </cell>
        </row>
        <row r="151">
          <cell r="A151" t="str">
            <v>0724716805</v>
          </cell>
          <cell r="B151" t="str">
            <v>涞源英能新能源科技有限公司</v>
          </cell>
          <cell r="C151" t="str">
            <v>否</v>
          </cell>
          <cell r="D151">
            <v>39767</v>
          </cell>
          <cell r="E151">
            <v>14491.09</v>
          </cell>
        </row>
        <row r="152">
          <cell r="A152" t="str">
            <v>0724716850</v>
          </cell>
          <cell r="B152" t="str">
            <v>涞源英能新能源科技有限公司</v>
          </cell>
          <cell r="C152" t="str">
            <v>否</v>
          </cell>
          <cell r="D152">
            <v>40620</v>
          </cell>
          <cell r="E152">
            <v>14801.93</v>
          </cell>
        </row>
        <row r="153">
          <cell r="A153" t="str">
            <v>0724716964</v>
          </cell>
          <cell r="B153" t="str">
            <v>涞源英能新能源科技有限公司</v>
          </cell>
          <cell r="C153" t="str">
            <v>否</v>
          </cell>
          <cell r="D153">
            <v>40093</v>
          </cell>
          <cell r="E153">
            <v>14609.89</v>
          </cell>
        </row>
        <row r="154">
          <cell r="A154" t="str">
            <v>0724717071</v>
          </cell>
          <cell r="B154" t="str">
            <v>涞源英能新能源科技有限公司</v>
          </cell>
          <cell r="C154" t="str">
            <v>否</v>
          </cell>
          <cell r="D154">
            <v>38764</v>
          </cell>
          <cell r="E154">
            <v>14125.6</v>
          </cell>
        </row>
        <row r="155">
          <cell r="A155" t="str">
            <v>0724717101</v>
          </cell>
          <cell r="B155" t="str">
            <v>涞源英能新能源科技有限公司</v>
          </cell>
          <cell r="C155" t="str">
            <v>否</v>
          </cell>
          <cell r="D155">
            <v>39782</v>
          </cell>
          <cell r="E155">
            <v>14496.56</v>
          </cell>
        </row>
        <row r="156">
          <cell r="A156" t="str">
            <v>0724717358</v>
          </cell>
          <cell r="B156" t="str">
            <v>涞源英能新能源科技有限公司</v>
          </cell>
          <cell r="C156" t="str">
            <v>否</v>
          </cell>
          <cell r="D156">
            <v>37696</v>
          </cell>
          <cell r="E156">
            <v>13736.42</v>
          </cell>
        </row>
        <row r="157">
          <cell r="A157" t="str">
            <v>0724719556</v>
          </cell>
          <cell r="B157" t="str">
            <v>涞源英能新能源科技有限公司</v>
          </cell>
          <cell r="C157" t="str">
            <v>否</v>
          </cell>
          <cell r="D157">
            <v>39356</v>
          </cell>
          <cell r="E157">
            <v>14341.33</v>
          </cell>
        </row>
        <row r="158">
          <cell r="A158" t="str">
            <v>0724719598</v>
          </cell>
          <cell r="B158" t="str">
            <v>涞源英能新能源科技有限公司</v>
          </cell>
          <cell r="C158" t="str">
            <v>否</v>
          </cell>
          <cell r="D158">
            <v>38858</v>
          </cell>
          <cell r="E158">
            <v>14159.86</v>
          </cell>
        </row>
        <row r="159">
          <cell r="A159" t="str">
            <v>0724719673</v>
          </cell>
          <cell r="B159" t="str">
            <v>涞源英能新能源科技有限公司</v>
          </cell>
          <cell r="C159" t="str">
            <v>否</v>
          </cell>
          <cell r="D159">
            <v>40121</v>
          </cell>
          <cell r="E159">
            <v>14620.09</v>
          </cell>
        </row>
        <row r="160">
          <cell r="A160" t="str">
            <v>0724719787</v>
          </cell>
          <cell r="B160" t="str">
            <v>涞源英能新能源科技有限公司</v>
          </cell>
          <cell r="C160" t="str">
            <v>否</v>
          </cell>
          <cell r="D160">
            <v>37391</v>
          </cell>
          <cell r="E160">
            <v>13625.28</v>
          </cell>
        </row>
        <row r="161">
          <cell r="A161" t="str">
            <v>0724720433</v>
          </cell>
          <cell r="B161" t="str">
            <v>涞源英能新能源科技有限公司</v>
          </cell>
          <cell r="C161" t="str">
            <v>否</v>
          </cell>
          <cell r="D161">
            <v>39218</v>
          </cell>
          <cell r="E161">
            <v>14291.04</v>
          </cell>
        </row>
        <row r="162">
          <cell r="A162" t="str">
            <v>0724722194</v>
          </cell>
          <cell r="B162" t="str">
            <v>涞源英能新能源科技有限公司</v>
          </cell>
          <cell r="C162" t="str">
            <v>否</v>
          </cell>
          <cell r="D162">
            <v>40369</v>
          </cell>
          <cell r="E162">
            <v>14710.46</v>
          </cell>
        </row>
        <row r="163">
          <cell r="A163" t="str">
            <v>0724722471</v>
          </cell>
          <cell r="B163" t="str">
            <v>涞源英能新能源科技有限公司</v>
          </cell>
          <cell r="C163" t="str">
            <v>否</v>
          </cell>
          <cell r="D163">
            <v>36767</v>
          </cell>
          <cell r="E163">
            <v>13397.89</v>
          </cell>
        </row>
        <row r="164">
          <cell r="A164" t="str">
            <v>0724722673</v>
          </cell>
          <cell r="B164" t="str">
            <v>涞源英能新能源科技有限公司</v>
          </cell>
          <cell r="C164" t="str">
            <v>否</v>
          </cell>
          <cell r="D164">
            <v>38941</v>
          </cell>
          <cell r="E164">
            <v>14190.1</v>
          </cell>
        </row>
        <row r="165">
          <cell r="A165" t="str">
            <v>0724722859</v>
          </cell>
          <cell r="B165" t="str">
            <v>涞源英能新能源科技有限公司</v>
          </cell>
          <cell r="C165" t="str">
            <v>否</v>
          </cell>
          <cell r="D165">
            <v>39392</v>
          </cell>
          <cell r="E165">
            <v>14354.44</v>
          </cell>
        </row>
        <row r="166">
          <cell r="A166" t="str">
            <v>0724737174</v>
          </cell>
          <cell r="B166" t="str">
            <v>涞源英能新能源科技有限公司</v>
          </cell>
          <cell r="C166" t="str">
            <v>否</v>
          </cell>
          <cell r="D166">
            <v>37456</v>
          </cell>
          <cell r="E166">
            <v>13648.97</v>
          </cell>
        </row>
        <row r="167">
          <cell r="A167" t="str">
            <v>0724763029</v>
          </cell>
          <cell r="B167" t="str">
            <v>涞源英能新能源科技有限公司</v>
          </cell>
          <cell r="C167" t="str">
            <v>否</v>
          </cell>
          <cell r="D167">
            <v>37975</v>
          </cell>
          <cell r="E167">
            <v>13838.09</v>
          </cell>
        </row>
        <row r="168">
          <cell r="A168" t="str">
            <v>0724764660</v>
          </cell>
          <cell r="B168" t="str">
            <v>涞源英能新能源科技有限公司</v>
          </cell>
          <cell r="C168" t="str">
            <v>否</v>
          </cell>
          <cell r="D168">
            <v>40168</v>
          </cell>
          <cell r="E168">
            <v>14637.22</v>
          </cell>
        </row>
        <row r="169">
          <cell r="A169" t="str">
            <v>0724879441</v>
          </cell>
          <cell r="B169" t="str">
            <v>涞源英能新能源科技有限公司</v>
          </cell>
          <cell r="C169" t="str">
            <v>否</v>
          </cell>
          <cell r="D169">
            <v>38005</v>
          </cell>
          <cell r="E169">
            <v>13849.02</v>
          </cell>
        </row>
        <row r="170">
          <cell r="A170" t="str">
            <v>0724889888</v>
          </cell>
          <cell r="B170" t="str">
            <v>涞源英能新能源科技有限公司</v>
          </cell>
          <cell r="C170" t="str">
            <v>否</v>
          </cell>
          <cell r="D170">
            <v>37175</v>
          </cell>
          <cell r="E170">
            <v>13546.57</v>
          </cell>
        </row>
        <row r="171">
          <cell r="A171" t="str">
            <v>0725133465</v>
          </cell>
          <cell r="B171" t="str">
            <v>涞源英能新能源科技有限公司</v>
          </cell>
          <cell r="C171" t="str">
            <v>否</v>
          </cell>
          <cell r="D171">
            <v>5818</v>
          </cell>
          <cell r="E171">
            <v>2120.08</v>
          </cell>
        </row>
        <row r="172">
          <cell r="A172" t="str">
            <v>0725133537</v>
          </cell>
          <cell r="B172" t="str">
            <v>涞源英能新能源科技有限公司</v>
          </cell>
          <cell r="C172" t="str">
            <v>否</v>
          </cell>
          <cell r="D172">
            <v>37901</v>
          </cell>
          <cell r="E172">
            <v>13811.12</v>
          </cell>
        </row>
        <row r="173">
          <cell r="A173" t="str">
            <v>0726198728</v>
          </cell>
          <cell r="B173" t="str">
            <v>涞源英能新能源科技有限公司</v>
          </cell>
          <cell r="C173" t="str">
            <v>否</v>
          </cell>
          <cell r="D173">
            <v>38754</v>
          </cell>
          <cell r="E173">
            <v>14121.96</v>
          </cell>
        </row>
        <row r="174">
          <cell r="A174" t="str">
            <v>0728896972</v>
          </cell>
          <cell r="B174" t="str">
            <v>涞源英能新能源科技有限公司</v>
          </cell>
          <cell r="C174" t="str">
            <v>否</v>
          </cell>
          <cell r="D174">
            <v>36512</v>
          </cell>
          <cell r="E174">
            <v>13304.97</v>
          </cell>
        </row>
        <row r="175">
          <cell r="A175" t="str">
            <v>0728900936</v>
          </cell>
          <cell r="B175" t="str">
            <v>涞源英能新能源科技有限公司</v>
          </cell>
          <cell r="C175" t="str">
            <v>否</v>
          </cell>
          <cell r="D175">
            <v>28828</v>
          </cell>
          <cell r="E175">
            <v>10504.92</v>
          </cell>
        </row>
        <row r="176">
          <cell r="A176" t="str">
            <v>0728902642</v>
          </cell>
          <cell r="B176" t="str">
            <v>涞源英能新能源科技有限公司</v>
          </cell>
          <cell r="C176" t="str">
            <v>否</v>
          </cell>
          <cell r="D176">
            <v>32094</v>
          </cell>
          <cell r="E176">
            <v>11695.05</v>
          </cell>
        </row>
        <row r="177">
          <cell r="A177" t="str">
            <v>0728903241</v>
          </cell>
          <cell r="B177" t="str">
            <v>涞源英能新能源科技有限公司</v>
          </cell>
          <cell r="C177" t="str">
            <v>否</v>
          </cell>
          <cell r="D177">
            <v>24620</v>
          </cell>
          <cell r="E177">
            <v>8971.53</v>
          </cell>
        </row>
        <row r="178">
          <cell r="A178" t="str">
            <v>0728906107</v>
          </cell>
          <cell r="B178" t="str">
            <v>涞源英能新能源科技有限公司</v>
          </cell>
          <cell r="C178" t="str">
            <v>否</v>
          </cell>
          <cell r="D178">
            <v>31656</v>
          </cell>
          <cell r="E178">
            <v>11535.45</v>
          </cell>
        </row>
        <row r="179">
          <cell r="A179" t="str">
            <v>0728909627</v>
          </cell>
          <cell r="B179" t="str">
            <v>涞源英能新能源科技有限公司</v>
          </cell>
          <cell r="C179" t="str">
            <v>否</v>
          </cell>
          <cell r="D179">
            <v>33784</v>
          </cell>
          <cell r="E179">
            <v>12310.89</v>
          </cell>
        </row>
        <row r="180">
          <cell r="A180" t="str">
            <v>0728910559</v>
          </cell>
          <cell r="B180" t="str">
            <v>涞源英能新能源科技有限公司</v>
          </cell>
          <cell r="C180" t="str">
            <v>否</v>
          </cell>
          <cell r="D180">
            <v>11102</v>
          </cell>
          <cell r="E180">
            <v>4045.57</v>
          </cell>
        </row>
        <row r="181">
          <cell r="A181" t="str">
            <v>0728915857</v>
          </cell>
          <cell r="B181" t="str">
            <v>涞源英能新能源科技有限公司</v>
          </cell>
          <cell r="C181" t="str">
            <v>否</v>
          </cell>
          <cell r="D181">
            <v>26783</v>
          </cell>
          <cell r="E181">
            <v>9759.73</v>
          </cell>
        </row>
        <row r="182">
          <cell r="A182" t="str">
            <v>0730795144</v>
          </cell>
          <cell r="B182" t="str">
            <v>涞源英能新能源科技有限公司</v>
          </cell>
          <cell r="C182" t="str">
            <v>否</v>
          </cell>
          <cell r="D182">
            <v>15355</v>
          </cell>
          <cell r="E182">
            <v>5595.36</v>
          </cell>
        </row>
        <row r="183">
          <cell r="A183" t="str">
            <v>0730799784</v>
          </cell>
          <cell r="B183" t="str">
            <v>涞源英能新能源科技有限公司</v>
          </cell>
          <cell r="C183" t="str">
            <v>否</v>
          </cell>
          <cell r="D183">
            <v>37416</v>
          </cell>
          <cell r="E183">
            <v>13634.39</v>
          </cell>
        </row>
        <row r="184">
          <cell r="A184" t="str">
            <v>0730801612</v>
          </cell>
          <cell r="B184" t="str">
            <v>涞源英能新能源科技有限公司</v>
          </cell>
          <cell r="C184" t="str">
            <v>否</v>
          </cell>
          <cell r="D184">
            <v>33434</v>
          </cell>
          <cell r="E184">
            <v>12183.35</v>
          </cell>
        </row>
        <row r="185">
          <cell r="A185" t="str">
            <v>0730801843</v>
          </cell>
          <cell r="B185" t="str">
            <v>涞源英能新能源科技有限公司</v>
          </cell>
          <cell r="C185" t="str">
            <v>否</v>
          </cell>
          <cell r="D185">
            <v>37614</v>
          </cell>
          <cell r="E185">
            <v>13706.54</v>
          </cell>
        </row>
        <row r="186">
          <cell r="A186" t="str">
            <v>0730803520</v>
          </cell>
          <cell r="B186" t="str">
            <v>涞源英能新能源科技有限公司</v>
          </cell>
          <cell r="C186" t="str">
            <v>否</v>
          </cell>
          <cell r="D186">
            <v>35370</v>
          </cell>
          <cell r="E186">
            <v>12888.83</v>
          </cell>
        </row>
        <row r="187">
          <cell r="A187" t="str">
            <v>0730805308</v>
          </cell>
          <cell r="B187" t="str">
            <v>涞源英能新能源科技有限公司</v>
          </cell>
          <cell r="C187" t="str">
            <v>否</v>
          </cell>
          <cell r="D187">
            <v>38717</v>
          </cell>
          <cell r="E187">
            <v>14108.47</v>
          </cell>
        </row>
        <row r="188">
          <cell r="A188" t="str">
            <v>0730828556</v>
          </cell>
          <cell r="B188" t="str">
            <v>涞源英能新能源科技有限公司</v>
          </cell>
          <cell r="C188" t="str">
            <v>否</v>
          </cell>
          <cell r="D188">
            <v>41303</v>
          </cell>
          <cell r="E188">
            <v>15050.81</v>
          </cell>
        </row>
        <row r="189">
          <cell r="A189" t="str">
            <v>0730829458</v>
          </cell>
          <cell r="B189" t="str">
            <v>涞源英能新能源科技有限公司</v>
          </cell>
          <cell r="C189" t="str">
            <v>否</v>
          </cell>
          <cell r="D189">
            <v>20962</v>
          </cell>
          <cell r="E189">
            <v>7638.55</v>
          </cell>
        </row>
        <row r="190">
          <cell r="A190" t="str">
            <v>0731273979</v>
          </cell>
          <cell r="B190" t="str">
            <v>涞源英能新能源科技有限公司</v>
          </cell>
          <cell r="C190" t="str">
            <v>否</v>
          </cell>
          <cell r="D190">
            <v>41118</v>
          </cell>
          <cell r="E190">
            <v>14983.4</v>
          </cell>
        </row>
        <row r="191">
          <cell r="A191" t="str">
            <v>0731429167</v>
          </cell>
          <cell r="B191" t="str">
            <v>涞源英能新能源科技有限公司</v>
          </cell>
          <cell r="C191" t="str">
            <v>否</v>
          </cell>
          <cell r="D191">
            <v>11791</v>
          </cell>
          <cell r="E191">
            <v>4296.64</v>
          </cell>
        </row>
        <row r="192">
          <cell r="A192" t="str">
            <v>0731429284</v>
          </cell>
          <cell r="B192" t="str">
            <v>涞源英能新能源科技有限公司</v>
          </cell>
          <cell r="C192" t="str">
            <v>否</v>
          </cell>
          <cell r="D192">
            <v>37309</v>
          </cell>
          <cell r="E192">
            <v>13595.4</v>
          </cell>
        </row>
        <row r="193">
          <cell r="A193" t="str">
            <v>0734154299</v>
          </cell>
          <cell r="B193" t="str">
            <v>涞源英能新能源科技有限公司</v>
          </cell>
          <cell r="C193" t="str">
            <v>否</v>
          </cell>
          <cell r="D193">
            <v>33952</v>
          </cell>
          <cell r="E193">
            <v>12372.11</v>
          </cell>
        </row>
        <row r="194">
          <cell r="D194">
            <v>6216135</v>
          </cell>
          <cell r="E194">
            <v>2265159.63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分布式发票数据"/>
    </sheetNames>
    <sheetDataSet>
      <sheetData sheetId="0">
        <row r="1">
          <cell r="A1" t="str">
            <v>项目编号</v>
          </cell>
          <cell r="B1" t="str">
            <v>项目名称</v>
          </cell>
          <cell r="C1" t="str">
            <v>是否签约</v>
          </cell>
          <cell r="D1" t="str">
            <v>实收发票数据</v>
          </cell>
        </row>
        <row r="2">
          <cell r="D2" t="str">
            <v>总上网电量</v>
          </cell>
          <cell r="E2" t="str">
            <v>*总价税合计</v>
          </cell>
        </row>
        <row r="4">
          <cell r="A4" t="str">
            <v>0705026679</v>
          </cell>
          <cell r="B4" t="str">
            <v>涞源英能新能源科技有限公司</v>
          </cell>
          <cell r="C4" t="str">
            <v>否</v>
          </cell>
          <cell r="D4">
            <v>31891</v>
          </cell>
          <cell r="E4">
            <v>11621.08</v>
          </cell>
        </row>
        <row r="5">
          <cell r="A5" t="str">
            <v>0705051185</v>
          </cell>
          <cell r="B5" t="str">
            <v>涞源英能新能源科技有限公司</v>
          </cell>
          <cell r="C5" t="str">
            <v>否</v>
          </cell>
          <cell r="D5">
            <v>37805</v>
          </cell>
          <cell r="E5">
            <v>13776.14</v>
          </cell>
        </row>
        <row r="6">
          <cell r="A6" t="str">
            <v>0705063469</v>
          </cell>
          <cell r="B6" t="str">
            <v>涞源英能新能源科技有限公司</v>
          </cell>
          <cell r="C6" t="str">
            <v>否</v>
          </cell>
          <cell r="D6">
            <v>35598</v>
          </cell>
          <cell r="E6">
            <v>12971.91</v>
          </cell>
        </row>
        <row r="7">
          <cell r="A7" t="str">
            <v>0705065335</v>
          </cell>
          <cell r="B7" t="str">
            <v>涞源英能新能源科技有限公司</v>
          </cell>
          <cell r="C7" t="str">
            <v>否</v>
          </cell>
          <cell r="D7">
            <v>29516</v>
          </cell>
          <cell r="E7">
            <v>10755.63</v>
          </cell>
        </row>
        <row r="8">
          <cell r="A8" t="str">
            <v>0705096836</v>
          </cell>
          <cell r="B8" t="str">
            <v>涞源英能新能源科技有限公司</v>
          </cell>
          <cell r="C8" t="str">
            <v>否</v>
          </cell>
          <cell r="D8">
            <v>37363</v>
          </cell>
          <cell r="E8">
            <v>13615.08</v>
          </cell>
        </row>
        <row r="9">
          <cell r="A9" t="str">
            <v>0705106654</v>
          </cell>
          <cell r="B9" t="str">
            <v>涞源英能新能源科技有限公司</v>
          </cell>
          <cell r="C9" t="str">
            <v>否</v>
          </cell>
          <cell r="D9">
            <v>32921</v>
          </cell>
          <cell r="E9">
            <v>11996.41</v>
          </cell>
        </row>
        <row r="10">
          <cell r="A10" t="str">
            <v>0705107703</v>
          </cell>
          <cell r="B10" t="str">
            <v>涞源英能新能源科技有限公司</v>
          </cell>
          <cell r="C10" t="str">
            <v>否</v>
          </cell>
          <cell r="D10">
            <v>38149</v>
          </cell>
          <cell r="E10">
            <v>13901.5</v>
          </cell>
        </row>
        <row r="11">
          <cell r="A11" t="str">
            <v>0705110471</v>
          </cell>
          <cell r="B11" t="str">
            <v>涞源英能新能源科技有限公司</v>
          </cell>
          <cell r="C11" t="str">
            <v>否</v>
          </cell>
          <cell r="D11">
            <v>33562</v>
          </cell>
          <cell r="E11">
            <v>12229.99</v>
          </cell>
        </row>
        <row r="12">
          <cell r="A12" t="str">
            <v>0705114343</v>
          </cell>
          <cell r="B12" t="str">
            <v>涞源英能新能源科技有限公司</v>
          </cell>
          <cell r="C12" t="str">
            <v>否</v>
          </cell>
          <cell r="D12">
            <v>37010</v>
          </cell>
          <cell r="E12">
            <v>13486.44</v>
          </cell>
        </row>
        <row r="13">
          <cell r="A13" t="str">
            <v>0705126757</v>
          </cell>
          <cell r="B13" t="str">
            <v>涞源英能新能源科技有限公司</v>
          </cell>
          <cell r="C13" t="str">
            <v>否</v>
          </cell>
          <cell r="D13">
            <v>33349</v>
          </cell>
          <cell r="E13">
            <v>12152.38</v>
          </cell>
        </row>
        <row r="14">
          <cell r="A14" t="str">
            <v>0705138129</v>
          </cell>
          <cell r="B14" t="str">
            <v>涞源英能新能源科技有限公司</v>
          </cell>
          <cell r="C14" t="str">
            <v>否</v>
          </cell>
          <cell r="D14">
            <v>32515</v>
          </cell>
          <cell r="E14">
            <v>11848.47</v>
          </cell>
        </row>
        <row r="15">
          <cell r="A15" t="str">
            <v>0705150710</v>
          </cell>
          <cell r="B15" t="str">
            <v>涞源英能新能源科技有限公司</v>
          </cell>
          <cell r="C15" t="str">
            <v>否</v>
          </cell>
          <cell r="D15">
            <v>31439</v>
          </cell>
          <cell r="E15">
            <v>11456.37</v>
          </cell>
        </row>
        <row r="16">
          <cell r="A16" t="str">
            <v>0705153735</v>
          </cell>
          <cell r="B16" t="str">
            <v>涞源英能新能源科技有限公司</v>
          </cell>
          <cell r="C16" t="str">
            <v>否</v>
          </cell>
          <cell r="D16">
            <v>31174</v>
          </cell>
          <cell r="E16">
            <v>11359.81</v>
          </cell>
        </row>
        <row r="17">
          <cell r="A17" t="str">
            <v>0705189446</v>
          </cell>
          <cell r="B17" t="str">
            <v>涞源英能新能源科技有限公司</v>
          </cell>
          <cell r="C17" t="str">
            <v>否</v>
          </cell>
          <cell r="D17">
            <v>35185</v>
          </cell>
          <cell r="E17">
            <v>12821.41</v>
          </cell>
        </row>
        <row r="18">
          <cell r="A18" t="str">
            <v>0705216300</v>
          </cell>
          <cell r="B18" t="str">
            <v>涞源英能新能源科技有限公司</v>
          </cell>
          <cell r="C18" t="str">
            <v>否</v>
          </cell>
          <cell r="D18">
            <v>28750</v>
          </cell>
          <cell r="E18">
            <v>10476.5</v>
          </cell>
        </row>
        <row r="19">
          <cell r="A19" t="str">
            <v>0705220651</v>
          </cell>
          <cell r="B19" t="str">
            <v>涞源英能新能源科技有限公司</v>
          </cell>
          <cell r="C19" t="str">
            <v>否</v>
          </cell>
          <cell r="D19">
            <v>34204</v>
          </cell>
          <cell r="E19">
            <v>12463.94</v>
          </cell>
        </row>
        <row r="20">
          <cell r="A20" t="str">
            <v>0705403377</v>
          </cell>
          <cell r="B20" t="str">
            <v>涞源英能新能源科技有限公司</v>
          </cell>
          <cell r="C20" t="str">
            <v>否</v>
          </cell>
          <cell r="D20">
            <v>36184</v>
          </cell>
          <cell r="E20">
            <v>13185.45</v>
          </cell>
        </row>
        <row r="21">
          <cell r="A21" t="str">
            <v>0705411024</v>
          </cell>
          <cell r="B21" t="str">
            <v>涞源英能新能源科技有限公司</v>
          </cell>
          <cell r="C21" t="str">
            <v>否</v>
          </cell>
          <cell r="D21">
            <v>36011</v>
          </cell>
          <cell r="E21">
            <v>13122.41</v>
          </cell>
        </row>
        <row r="22">
          <cell r="A22" t="str">
            <v>0705423568</v>
          </cell>
          <cell r="B22" t="str">
            <v>涞源英能新能源科技有限公司</v>
          </cell>
          <cell r="C22" t="str">
            <v>否</v>
          </cell>
          <cell r="D22">
            <v>37823</v>
          </cell>
          <cell r="E22">
            <v>13782.7</v>
          </cell>
        </row>
        <row r="23">
          <cell r="A23" t="str">
            <v>0705426727</v>
          </cell>
          <cell r="B23" t="str">
            <v>涞源英能新能源科技有限公司</v>
          </cell>
          <cell r="C23" t="str">
            <v>否</v>
          </cell>
          <cell r="D23">
            <v>33132</v>
          </cell>
          <cell r="E23">
            <v>12073.3</v>
          </cell>
        </row>
        <row r="24">
          <cell r="A24" t="str">
            <v>0705433022</v>
          </cell>
          <cell r="B24" t="str">
            <v>涞源英能新能源科技有限公司</v>
          </cell>
          <cell r="C24" t="str">
            <v>否</v>
          </cell>
          <cell r="D24">
            <v>36683</v>
          </cell>
          <cell r="E24">
            <v>13367.29</v>
          </cell>
        </row>
        <row r="25">
          <cell r="A25" t="str">
            <v>0705466835</v>
          </cell>
          <cell r="B25" t="str">
            <v>涞源英能新能源科技有限公司</v>
          </cell>
          <cell r="C25" t="str">
            <v>否</v>
          </cell>
          <cell r="D25">
            <v>30308</v>
          </cell>
          <cell r="E25">
            <v>11044.24</v>
          </cell>
        </row>
        <row r="26">
          <cell r="A26" t="str">
            <v>0705480897</v>
          </cell>
          <cell r="B26" t="str">
            <v>涞源英能新能源科技有限公司</v>
          </cell>
          <cell r="C26" t="str">
            <v>否</v>
          </cell>
          <cell r="D26">
            <v>28565</v>
          </cell>
          <cell r="E26">
            <v>10409.09</v>
          </cell>
        </row>
        <row r="27">
          <cell r="A27" t="str">
            <v>0705500195</v>
          </cell>
          <cell r="B27" t="str">
            <v>涞源英能新能源科技有限公司</v>
          </cell>
          <cell r="C27" t="str">
            <v>否</v>
          </cell>
          <cell r="D27">
            <v>35629</v>
          </cell>
          <cell r="E27">
            <v>12983.21</v>
          </cell>
        </row>
        <row r="28">
          <cell r="A28" t="str">
            <v>0705505901</v>
          </cell>
          <cell r="B28" t="str">
            <v>涞源英能新能源科技有限公司</v>
          </cell>
          <cell r="C28" t="str">
            <v>否</v>
          </cell>
          <cell r="D28">
            <v>32488</v>
          </cell>
          <cell r="E28">
            <v>11838.63</v>
          </cell>
        </row>
        <row r="29">
          <cell r="A29" t="str">
            <v>0705511030</v>
          </cell>
          <cell r="B29" t="str">
            <v>涞源英能新能源科技有限公司</v>
          </cell>
          <cell r="C29" t="str">
            <v>否</v>
          </cell>
          <cell r="D29">
            <v>35266</v>
          </cell>
          <cell r="E29">
            <v>12850.93</v>
          </cell>
        </row>
        <row r="30">
          <cell r="A30" t="str">
            <v>0705521350</v>
          </cell>
          <cell r="B30" t="str">
            <v>涞源英能新能源科技有限公司</v>
          </cell>
          <cell r="C30" t="str">
            <v>否</v>
          </cell>
          <cell r="D30">
            <v>32164</v>
          </cell>
          <cell r="E30">
            <v>11720.56</v>
          </cell>
        </row>
        <row r="31">
          <cell r="A31" t="str">
            <v>0705522047</v>
          </cell>
          <cell r="B31" t="str">
            <v>涞源英能新能源科技有限公司</v>
          </cell>
          <cell r="C31" t="str">
            <v>否</v>
          </cell>
          <cell r="D31">
            <v>29110</v>
          </cell>
          <cell r="E31">
            <v>10607.68</v>
          </cell>
        </row>
        <row r="32">
          <cell r="A32" t="str">
            <v>0705545123</v>
          </cell>
          <cell r="B32" t="str">
            <v>涞源英能新能源科技有限公司</v>
          </cell>
          <cell r="C32" t="str">
            <v>否</v>
          </cell>
          <cell r="D32">
            <v>37585</v>
          </cell>
          <cell r="E32">
            <v>13695.97</v>
          </cell>
        </row>
        <row r="33">
          <cell r="A33" t="str">
            <v>0705561989</v>
          </cell>
          <cell r="B33" t="str">
            <v>涞源英能新能源科技有限公司</v>
          </cell>
          <cell r="C33" t="str">
            <v>否</v>
          </cell>
          <cell r="D33">
            <v>34904</v>
          </cell>
          <cell r="E33">
            <v>12719.02</v>
          </cell>
        </row>
        <row r="34">
          <cell r="A34" t="str">
            <v>0705573814</v>
          </cell>
          <cell r="B34" t="str">
            <v>涞源英能新能源科技有限公司</v>
          </cell>
          <cell r="C34" t="str">
            <v>否</v>
          </cell>
          <cell r="D34">
            <v>36946</v>
          </cell>
          <cell r="E34">
            <v>13463.12</v>
          </cell>
        </row>
        <row r="35">
          <cell r="A35" t="str">
            <v>0705590673</v>
          </cell>
          <cell r="B35" t="str">
            <v>涞源英能新能源科技有限公司</v>
          </cell>
          <cell r="C35" t="str">
            <v>否</v>
          </cell>
          <cell r="D35">
            <v>29216</v>
          </cell>
          <cell r="E35">
            <v>10646.31</v>
          </cell>
        </row>
        <row r="36">
          <cell r="A36" t="str">
            <v>0705603634</v>
          </cell>
          <cell r="B36" t="str">
            <v>涞源英能新能源科技有限公司</v>
          </cell>
          <cell r="C36" t="str">
            <v>否</v>
          </cell>
          <cell r="D36">
            <v>28242</v>
          </cell>
          <cell r="E36">
            <v>10291.38</v>
          </cell>
        </row>
        <row r="37">
          <cell r="A37" t="str">
            <v>0705620914</v>
          </cell>
          <cell r="B37" t="str">
            <v>涞源英能新能源科技有限公司</v>
          </cell>
          <cell r="C37" t="str">
            <v>否</v>
          </cell>
          <cell r="D37">
            <v>31193</v>
          </cell>
          <cell r="E37">
            <v>11366.73</v>
          </cell>
        </row>
        <row r="38">
          <cell r="A38" t="str">
            <v>0705637570</v>
          </cell>
          <cell r="B38" t="str">
            <v>涞源英能新能源科技有限公司</v>
          </cell>
          <cell r="C38" t="str">
            <v>否</v>
          </cell>
          <cell r="D38">
            <v>29269</v>
          </cell>
          <cell r="E38">
            <v>10665.62</v>
          </cell>
        </row>
        <row r="39">
          <cell r="A39" t="str">
            <v>0705664369</v>
          </cell>
          <cell r="B39" t="str">
            <v>涞源英能新能源科技有限公司</v>
          </cell>
          <cell r="C39" t="str">
            <v>否</v>
          </cell>
          <cell r="D39">
            <v>28253</v>
          </cell>
          <cell r="E39">
            <v>10295.39</v>
          </cell>
        </row>
        <row r="40">
          <cell r="A40" t="str">
            <v>0705684026</v>
          </cell>
          <cell r="B40" t="str">
            <v>涞源英能新能源科技有限公司</v>
          </cell>
          <cell r="C40" t="str">
            <v>否</v>
          </cell>
          <cell r="D40">
            <v>34373</v>
          </cell>
          <cell r="E40">
            <v>12525.52</v>
          </cell>
        </row>
        <row r="41">
          <cell r="A41" t="str">
            <v>0705686686</v>
          </cell>
          <cell r="B41" t="str">
            <v>涞源英能新能源科技有限公司</v>
          </cell>
          <cell r="C41" t="str">
            <v>否</v>
          </cell>
          <cell r="D41">
            <v>31554</v>
          </cell>
          <cell r="E41">
            <v>11498.28</v>
          </cell>
        </row>
        <row r="42">
          <cell r="A42" t="str">
            <v>0705687403</v>
          </cell>
          <cell r="B42" t="str">
            <v>涞源英能新能源科技有限公司</v>
          </cell>
          <cell r="C42" t="str">
            <v>否</v>
          </cell>
          <cell r="D42">
            <v>31166</v>
          </cell>
          <cell r="E42">
            <v>11356.89</v>
          </cell>
        </row>
        <row r="43">
          <cell r="A43" t="str">
            <v>0705688318</v>
          </cell>
          <cell r="B43" t="str">
            <v>涞源英能新能源科技有限公司</v>
          </cell>
          <cell r="C43" t="str">
            <v>否</v>
          </cell>
          <cell r="D43">
            <v>34448</v>
          </cell>
          <cell r="E43">
            <v>12552.85</v>
          </cell>
        </row>
        <row r="44">
          <cell r="A44" t="str">
            <v>0705690168</v>
          </cell>
          <cell r="B44" t="str">
            <v>涞源英能新能源科技有限公司</v>
          </cell>
          <cell r="C44" t="str">
            <v>否</v>
          </cell>
          <cell r="D44">
            <v>32030</v>
          </cell>
          <cell r="E44">
            <v>11671.73</v>
          </cell>
        </row>
        <row r="45">
          <cell r="A45" t="str">
            <v>0705691871</v>
          </cell>
          <cell r="B45" t="str">
            <v>涞源英能新能源科技有限公司</v>
          </cell>
          <cell r="C45" t="str">
            <v>否</v>
          </cell>
          <cell r="D45">
            <v>30390</v>
          </cell>
          <cell r="E45">
            <v>11074.12</v>
          </cell>
        </row>
        <row r="46">
          <cell r="A46" t="str">
            <v>0705699569</v>
          </cell>
          <cell r="B46" t="str">
            <v>涞源英能新能源科技有限公司</v>
          </cell>
          <cell r="C46" t="str">
            <v>否</v>
          </cell>
          <cell r="D46">
            <v>37534</v>
          </cell>
          <cell r="E46">
            <v>13677.39</v>
          </cell>
        </row>
        <row r="47">
          <cell r="A47" t="str">
            <v>0705705343</v>
          </cell>
          <cell r="B47" t="str">
            <v>涞源英能新能源科技有限公司</v>
          </cell>
          <cell r="C47" t="str">
            <v>否</v>
          </cell>
          <cell r="D47">
            <v>35380</v>
          </cell>
          <cell r="E47">
            <v>12892.47</v>
          </cell>
        </row>
        <row r="48">
          <cell r="A48" t="str">
            <v>0705721604</v>
          </cell>
          <cell r="B48" t="str">
            <v>涞源英能新能源科技有限公司</v>
          </cell>
          <cell r="C48" t="str">
            <v>否</v>
          </cell>
          <cell r="D48">
            <v>32275</v>
          </cell>
          <cell r="E48">
            <v>11761.01</v>
          </cell>
        </row>
        <row r="49">
          <cell r="A49" t="str">
            <v>0705727497</v>
          </cell>
          <cell r="B49" t="str">
            <v>涞源英能新能源科技有限公司</v>
          </cell>
          <cell r="C49" t="str">
            <v>否</v>
          </cell>
          <cell r="D49">
            <v>30979</v>
          </cell>
          <cell r="E49">
            <v>11288.75</v>
          </cell>
        </row>
        <row r="50">
          <cell r="A50" t="str">
            <v>0719070211</v>
          </cell>
          <cell r="B50" t="str">
            <v>涞源英能新能源科技有限公司</v>
          </cell>
          <cell r="C50" t="str">
            <v>否</v>
          </cell>
          <cell r="D50">
            <v>18870</v>
          </cell>
          <cell r="E50">
            <v>6876.23</v>
          </cell>
        </row>
        <row r="51">
          <cell r="A51" t="str">
            <v>0719903975</v>
          </cell>
          <cell r="B51" t="str">
            <v>涞源英能新能源科技有限公司</v>
          </cell>
          <cell r="C51" t="str">
            <v>否</v>
          </cell>
          <cell r="D51">
            <v>39936</v>
          </cell>
          <cell r="E51">
            <v>14552.68</v>
          </cell>
        </row>
        <row r="52">
          <cell r="A52" t="str">
            <v>0719905997</v>
          </cell>
          <cell r="B52" t="str">
            <v>涞源英能新能源科技有限公司</v>
          </cell>
          <cell r="C52" t="str">
            <v>否</v>
          </cell>
          <cell r="D52">
            <v>21139</v>
          </cell>
          <cell r="E52">
            <v>7703.05</v>
          </cell>
        </row>
        <row r="53">
          <cell r="A53" t="str">
            <v>0719907036</v>
          </cell>
          <cell r="B53" t="str">
            <v>涞源英能新能源科技有限公司</v>
          </cell>
          <cell r="C53" t="str">
            <v>否</v>
          </cell>
          <cell r="D53">
            <v>39944</v>
          </cell>
          <cell r="E53">
            <v>14555.59</v>
          </cell>
        </row>
        <row r="54">
          <cell r="A54" t="str">
            <v>0719907209</v>
          </cell>
          <cell r="B54" t="str">
            <v>涞源英能新能源科技有限公司</v>
          </cell>
          <cell r="C54" t="str">
            <v>否</v>
          </cell>
          <cell r="D54">
            <v>39680</v>
          </cell>
          <cell r="E54">
            <v>14459.39</v>
          </cell>
        </row>
        <row r="55">
          <cell r="A55" t="str">
            <v>0719929731</v>
          </cell>
          <cell r="B55" t="str">
            <v>涞源英能新能源科技有限公司</v>
          </cell>
          <cell r="C55" t="str">
            <v>否</v>
          </cell>
          <cell r="D55">
            <v>10766</v>
          </cell>
          <cell r="E55">
            <v>3923.13</v>
          </cell>
        </row>
        <row r="56">
          <cell r="A56" t="str">
            <v>0719931015</v>
          </cell>
          <cell r="B56" t="str">
            <v>涞源英能新能源科技有限公司</v>
          </cell>
          <cell r="C56" t="str">
            <v>否</v>
          </cell>
          <cell r="D56">
            <v>35888</v>
          </cell>
          <cell r="E56">
            <v>13077.59</v>
          </cell>
        </row>
        <row r="57">
          <cell r="A57" t="str">
            <v>0723853929</v>
          </cell>
          <cell r="B57" t="str">
            <v>涞源英能新能源科技有限公司</v>
          </cell>
          <cell r="C57" t="str">
            <v>否</v>
          </cell>
          <cell r="D57">
            <v>33026</v>
          </cell>
          <cell r="E57">
            <v>12034.67</v>
          </cell>
        </row>
        <row r="58">
          <cell r="A58" t="str">
            <v>0723858083</v>
          </cell>
          <cell r="B58" t="str">
            <v>涞源英能新能源科技有限公司</v>
          </cell>
          <cell r="C58" t="str">
            <v>否</v>
          </cell>
          <cell r="D58">
            <v>38617</v>
          </cell>
          <cell r="E58">
            <v>14072.03</v>
          </cell>
        </row>
        <row r="59">
          <cell r="A59" t="str">
            <v>0723880154</v>
          </cell>
          <cell r="B59" t="str">
            <v>涞源英能新能源科技有限公司</v>
          </cell>
          <cell r="C59" t="str">
            <v>否</v>
          </cell>
          <cell r="D59">
            <v>35507</v>
          </cell>
          <cell r="E59">
            <v>12938.75</v>
          </cell>
        </row>
        <row r="60">
          <cell r="A60" t="str">
            <v>0723886732</v>
          </cell>
          <cell r="B60" t="str">
            <v>涞源英能新能源科技有限公司</v>
          </cell>
          <cell r="C60" t="str">
            <v>否</v>
          </cell>
          <cell r="D60">
            <v>37630</v>
          </cell>
          <cell r="E60">
            <v>13712.37</v>
          </cell>
        </row>
        <row r="61">
          <cell r="A61" t="str">
            <v>0723895163</v>
          </cell>
          <cell r="B61" t="str">
            <v>涞源英能新能源科技有限公司</v>
          </cell>
          <cell r="C61" t="str">
            <v>否</v>
          </cell>
          <cell r="D61">
            <v>38500</v>
          </cell>
          <cell r="E61">
            <v>14029.4</v>
          </cell>
        </row>
        <row r="62">
          <cell r="A62" t="str">
            <v>0723901569</v>
          </cell>
          <cell r="B62" t="str">
            <v>涞源英能新能源科技有限公司</v>
          </cell>
          <cell r="C62" t="str">
            <v>否</v>
          </cell>
          <cell r="D62">
            <v>34822</v>
          </cell>
          <cell r="E62">
            <v>12689.14</v>
          </cell>
        </row>
        <row r="63">
          <cell r="A63" t="str">
            <v>0723904047</v>
          </cell>
          <cell r="B63" t="str">
            <v>涞源英能新能源科技有限公司</v>
          </cell>
          <cell r="C63" t="str">
            <v>否</v>
          </cell>
          <cell r="D63">
            <v>38928</v>
          </cell>
          <cell r="E63">
            <v>14185.36</v>
          </cell>
        </row>
        <row r="64">
          <cell r="A64" t="str">
            <v>0723906551</v>
          </cell>
          <cell r="B64" t="str">
            <v>涞源英能新能源科技有限公司</v>
          </cell>
          <cell r="C64" t="str">
            <v>否</v>
          </cell>
          <cell r="D64">
            <v>39664</v>
          </cell>
          <cell r="E64">
            <v>14453.56</v>
          </cell>
        </row>
        <row r="65">
          <cell r="A65" t="str">
            <v>0723906782</v>
          </cell>
          <cell r="B65" t="str">
            <v>涞源英能新能源科技有限公司</v>
          </cell>
          <cell r="C65" t="str">
            <v>否</v>
          </cell>
          <cell r="D65">
            <v>18641</v>
          </cell>
          <cell r="E65">
            <v>6792.78</v>
          </cell>
        </row>
        <row r="66">
          <cell r="A66" t="str">
            <v>0723907394</v>
          </cell>
          <cell r="B66" t="str">
            <v>涞源英能新能源科技有限公司</v>
          </cell>
          <cell r="C66" t="str">
            <v>否</v>
          </cell>
          <cell r="D66">
            <v>15512</v>
          </cell>
          <cell r="E66">
            <v>5652.57</v>
          </cell>
        </row>
        <row r="67">
          <cell r="A67" t="str">
            <v>0723907697</v>
          </cell>
          <cell r="B67" t="str">
            <v>涞源英能新能源科技有限公司</v>
          </cell>
          <cell r="C67" t="str">
            <v>否</v>
          </cell>
          <cell r="D67">
            <v>40903</v>
          </cell>
          <cell r="E67">
            <v>14905.05</v>
          </cell>
        </row>
        <row r="68">
          <cell r="A68" t="str">
            <v>0723907831</v>
          </cell>
          <cell r="B68" t="str">
            <v>涞源英能新能源科技有限公司</v>
          </cell>
          <cell r="C68" t="str">
            <v>否</v>
          </cell>
          <cell r="D68">
            <v>37680</v>
          </cell>
          <cell r="E68">
            <v>13730.59</v>
          </cell>
        </row>
        <row r="69">
          <cell r="A69" t="str">
            <v>0723907873</v>
          </cell>
          <cell r="B69" t="str">
            <v>涞源英能新能源科技有限公司</v>
          </cell>
          <cell r="C69" t="str">
            <v>否</v>
          </cell>
          <cell r="D69">
            <v>40656</v>
          </cell>
          <cell r="E69">
            <v>14815.05</v>
          </cell>
        </row>
        <row r="70">
          <cell r="A70" t="str">
            <v>0723907945</v>
          </cell>
          <cell r="B70" t="str">
            <v>涞源英能新能源科技有限公司</v>
          </cell>
          <cell r="C70" t="str">
            <v>否</v>
          </cell>
          <cell r="D70">
            <v>18014</v>
          </cell>
          <cell r="E70">
            <v>6564.3</v>
          </cell>
        </row>
        <row r="71">
          <cell r="A71" t="str">
            <v>0723908111</v>
          </cell>
          <cell r="B71" t="str">
            <v>涞源英能新能源科技有限公司</v>
          </cell>
          <cell r="C71" t="str">
            <v>否</v>
          </cell>
          <cell r="D71">
            <v>39474</v>
          </cell>
          <cell r="E71">
            <v>14384.33</v>
          </cell>
        </row>
        <row r="72">
          <cell r="A72" t="str">
            <v>0723908166</v>
          </cell>
          <cell r="B72" t="str">
            <v>涞源英能新能源科技有限公司</v>
          </cell>
          <cell r="C72" t="str">
            <v>否</v>
          </cell>
          <cell r="D72">
            <v>40561</v>
          </cell>
          <cell r="E72">
            <v>14780.43</v>
          </cell>
        </row>
        <row r="73">
          <cell r="A73" t="str">
            <v>0723908502</v>
          </cell>
          <cell r="B73" t="str">
            <v>涞源英能新能源科技有限公司</v>
          </cell>
          <cell r="C73" t="str">
            <v>否</v>
          </cell>
          <cell r="D73">
            <v>39625</v>
          </cell>
          <cell r="E73">
            <v>14439.35</v>
          </cell>
        </row>
        <row r="74">
          <cell r="A74" t="str">
            <v>0723911007</v>
          </cell>
          <cell r="B74" t="str">
            <v>涞源英能新能源科技有限公司</v>
          </cell>
          <cell r="C74" t="str">
            <v>否</v>
          </cell>
          <cell r="D74">
            <v>40420</v>
          </cell>
          <cell r="E74">
            <v>14729.05</v>
          </cell>
        </row>
        <row r="75">
          <cell r="A75" t="str">
            <v>0723917379</v>
          </cell>
          <cell r="B75" t="str">
            <v>涞源英能新能源科技有限公司</v>
          </cell>
          <cell r="C75" t="str">
            <v>否</v>
          </cell>
          <cell r="D75">
            <v>33932</v>
          </cell>
          <cell r="E75">
            <v>12364.82</v>
          </cell>
        </row>
        <row r="76">
          <cell r="A76" t="str">
            <v>0723927107</v>
          </cell>
          <cell r="B76" t="str">
            <v>涞源英能新能源科技有限公司</v>
          </cell>
          <cell r="C76" t="str">
            <v>否</v>
          </cell>
          <cell r="D76">
            <v>37007</v>
          </cell>
          <cell r="E76">
            <v>13485.35</v>
          </cell>
        </row>
        <row r="77">
          <cell r="A77" t="str">
            <v>0723927149</v>
          </cell>
          <cell r="B77" t="str">
            <v>涞源英能新能源科技有限公司</v>
          </cell>
          <cell r="C77" t="str">
            <v>否</v>
          </cell>
          <cell r="D77">
            <v>36372</v>
          </cell>
          <cell r="E77">
            <v>13253.96</v>
          </cell>
        </row>
        <row r="78">
          <cell r="A78" t="str">
            <v>0723927208</v>
          </cell>
          <cell r="B78" t="str">
            <v>涞源英能新能源科技有限公司</v>
          </cell>
          <cell r="C78" t="str">
            <v>否</v>
          </cell>
          <cell r="D78">
            <v>37616</v>
          </cell>
          <cell r="E78">
            <v>13707.27</v>
          </cell>
        </row>
        <row r="79">
          <cell r="A79" t="str">
            <v>0723927279</v>
          </cell>
          <cell r="B79" t="str">
            <v>涞源英能新能源科技有限公司</v>
          </cell>
          <cell r="C79" t="str">
            <v>否</v>
          </cell>
          <cell r="D79">
            <v>36830</v>
          </cell>
          <cell r="E79">
            <v>13420.85</v>
          </cell>
        </row>
        <row r="80">
          <cell r="A80" t="str">
            <v>0723927367</v>
          </cell>
          <cell r="B80" t="str">
            <v>涞源英能新能源科技有限公司</v>
          </cell>
          <cell r="C80" t="str">
            <v>否</v>
          </cell>
          <cell r="D80">
            <v>32203</v>
          </cell>
          <cell r="E80">
            <v>11734.77</v>
          </cell>
        </row>
        <row r="81">
          <cell r="A81" t="str">
            <v>0723927426</v>
          </cell>
          <cell r="B81" t="str">
            <v>涞源英能新能源科技有限公司</v>
          </cell>
          <cell r="C81" t="str">
            <v>否</v>
          </cell>
          <cell r="D81">
            <v>36965</v>
          </cell>
          <cell r="E81">
            <v>13470.05</v>
          </cell>
        </row>
        <row r="82">
          <cell r="A82" t="str">
            <v>0723928953</v>
          </cell>
          <cell r="B82" t="str">
            <v>涞源英能新能源科技有限公司</v>
          </cell>
          <cell r="C82" t="str">
            <v>否</v>
          </cell>
          <cell r="D82">
            <v>40198</v>
          </cell>
          <cell r="E82">
            <v>14648.15</v>
          </cell>
        </row>
        <row r="83">
          <cell r="A83" t="str">
            <v>0723930295</v>
          </cell>
          <cell r="B83" t="str">
            <v>涞源英能新能源科技有限公司</v>
          </cell>
          <cell r="C83" t="str">
            <v>否</v>
          </cell>
          <cell r="D83">
            <v>37080</v>
          </cell>
          <cell r="E83">
            <v>13511.95</v>
          </cell>
        </row>
        <row r="84">
          <cell r="A84" t="str">
            <v>0723931269</v>
          </cell>
          <cell r="B84" t="str">
            <v>涞源英能新能源科技有限公司</v>
          </cell>
          <cell r="C84" t="str">
            <v>否</v>
          </cell>
          <cell r="D84">
            <v>35795</v>
          </cell>
          <cell r="E84">
            <v>13043.7</v>
          </cell>
        </row>
        <row r="85">
          <cell r="A85" t="str">
            <v>0723933816</v>
          </cell>
          <cell r="B85" t="str">
            <v>涞源英能新能源科技有限公司</v>
          </cell>
          <cell r="C85" t="str">
            <v>否</v>
          </cell>
          <cell r="D85">
            <v>39091</v>
          </cell>
          <cell r="E85">
            <v>14244.76</v>
          </cell>
        </row>
        <row r="86">
          <cell r="A86" t="str">
            <v>0723934170</v>
          </cell>
          <cell r="B86" t="str">
            <v>涞源英能新能源科技有限公司</v>
          </cell>
          <cell r="C86" t="str">
            <v>否</v>
          </cell>
          <cell r="D86">
            <v>27790</v>
          </cell>
          <cell r="E86">
            <v>10126.68</v>
          </cell>
        </row>
        <row r="87">
          <cell r="A87" t="str">
            <v>0723948287</v>
          </cell>
          <cell r="B87" t="str">
            <v>涞源英能新能源科技有限公司</v>
          </cell>
          <cell r="C87" t="str">
            <v>否</v>
          </cell>
          <cell r="D87">
            <v>39413</v>
          </cell>
          <cell r="E87">
            <v>14362.1</v>
          </cell>
        </row>
        <row r="88">
          <cell r="A88" t="str">
            <v>0723950271</v>
          </cell>
          <cell r="B88" t="str">
            <v>涞源英能新能源科技有限公司</v>
          </cell>
          <cell r="C88" t="str">
            <v>否</v>
          </cell>
          <cell r="D88">
            <v>30802</v>
          </cell>
          <cell r="E88">
            <v>11224.25</v>
          </cell>
        </row>
        <row r="89">
          <cell r="A89" t="str">
            <v>0723950659</v>
          </cell>
          <cell r="B89" t="str">
            <v>涞源英能新能源科技有限公司</v>
          </cell>
          <cell r="C89" t="str">
            <v>否</v>
          </cell>
          <cell r="D89">
            <v>38467</v>
          </cell>
          <cell r="E89">
            <v>14017.37</v>
          </cell>
        </row>
        <row r="90">
          <cell r="A90" t="str">
            <v>0723950880</v>
          </cell>
          <cell r="B90" t="str">
            <v>涞源英能新能源科技有限公司</v>
          </cell>
          <cell r="C90" t="str">
            <v>否</v>
          </cell>
          <cell r="D90">
            <v>29103</v>
          </cell>
          <cell r="E90">
            <v>10605.13</v>
          </cell>
        </row>
        <row r="91">
          <cell r="A91" t="str">
            <v>0723956686</v>
          </cell>
          <cell r="B91" t="str">
            <v>涞源英能新能源科技有限公司</v>
          </cell>
          <cell r="C91" t="str">
            <v>否</v>
          </cell>
          <cell r="D91">
            <v>30782</v>
          </cell>
          <cell r="E91">
            <v>11216.96</v>
          </cell>
        </row>
        <row r="92">
          <cell r="A92" t="str">
            <v>0723956833</v>
          </cell>
          <cell r="B92" t="str">
            <v>涞源英能新能源科技有限公司</v>
          </cell>
          <cell r="C92" t="str">
            <v>否</v>
          </cell>
          <cell r="D92">
            <v>40698</v>
          </cell>
          <cell r="E92">
            <v>14830.35</v>
          </cell>
        </row>
        <row r="93">
          <cell r="A93" t="str">
            <v>0723960591</v>
          </cell>
          <cell r="B93" t="str">
            <v>涞源英能新能源科技有限公司</v>
          </cell>
          <cell r="C93" t="str">
            <v>否</v>
          </cell>
          <cell r="D93">
            <v>39449</v>
          </cell>
          <cell r="E93">
            <v>14375.22</v>
          </cell>
        </row>
        <row r="94">
          <cell r="A94" t="str">
            <v>0723960852</v>
          </cell>
          <cell r="B94" t="str">
            <v>涞源英能新能源科技有限公司</v>
          </cell>
          <cell r="C94" t="str">
            <v>否</v>
          </cell>
          <cell r="D94">
            <v>40835</v>
          </cell>
          <cell r="E94">
            <v>14880.27</v>
          </cell>
        </row>
        <row r="95">
          <cell r="A95" t="str">
            <v>0723962005</v>
          </cell>
          <cell r="B95" t="str">
            <v>涞源英能新能源科技有限公司</v>
          </cell>
          <cell r="C95" t="str">
            <v>否</v>
          </cell>
          <cell r="D95">
            <v>35482</v>
          </cell>
          <cell r="E95">
            <v>12929.64</v>
          </cell>
        </row>
        <row r="96">
          <cell r="A96" t="str">
            <v>0723963499</v>
          </cell>
          <cell r="B96" t="str">
            <v>涞源英能新能源科技有限公司</v>
          </cell>
          <cell r="C96" t="str">
            <v>否</v>
          </cell>
          <cell r="D96">
            <v>40289</v>
          </cell>
          <cell r="E96">
            <v>14681.31</v>
          </cell>
        </row>
        <row r="97">
          <cell r="A97" t="str">
            <v>0723963532</v>
          </cell>
          <cell r="B97" t="str">
            <v>涞源英能新能源科技有限公司</v>
          </cell>
          <cell r="C97" t="str">
            <v>否</v>
          </cell>
          <cell r="D97">
            <v>40579</v>
          </cell>
          <cell r="E97">
            <v>14786.99</v>
          </cell>
        </row>
        <row r="98">
          <cell r="A98" t="str">
            <v>0723963620</v>
          </cell>
          <cell r="B98" t="str">
            <v>涞源英能新能源科技有限公司</v>
          </cell>
          <cell r="C98" t="str">
            <v>否</v>
          </cell>
          <cell r="D98">
            <v>9862</v>
          </cell>
          <cell r="E98">
            <v>3593.71</v>
          </cell>
        </row>
        <row r="99">
          <cell r="A99" t="str">
            <v>0723965860</v>
          </cell>
          <cell r="B99" t="str">
            <v>涞源英能新能源科技有限公司</v>
          </cell>
          <cell r="C99" t="str">
            <v>否</v>
          </cell>
          <cell r="D99">
            <v>14804</v>
          </cell>
          <cell r="E99">
            <v>5394.58</v>
          </cell>
        </row>
        <row r="100">
          <cell r="A100" t="str">
            <v>0723970202</v>
          </cell>
          <cell r="B100" t="str">
            <v>涞源英能新能源科技有限公司</v>
          </cell>
          <cell r="C100" t="str">
            <v>否</v>
          </cell>
          <cell r="D100">
            <v>5780</v>
          </cell>
          <cell r="E100">
            <v>2106.23</v>
          </cell>
        </row>
        <row r="101">
          <cell r="A101" t="str">
            <v>0723970462</v>
          </cell>
          <cell r="B101" t="str">
            <v>涞源英能新能源科技有限公司</v>
          </cell>
          <cell r="C101" t="str">
            <v>否</v>
          </cell>
          <cell r="D101">
            <v>35836</v>
          </cell>
          <cell r="E101">
            <v>13058.64</v>
          </cell>
        </row>
        <row r="102">
          <cell r="A102" t="str">
            <v>0724014387</v>
          </cell>
          <cell r="B102" t="str">
            <v>涞源英能新能源科技有限公司</v>
          </cell>
          <cell r="C102" t="str">
            <v>否</v>
          </cell>
          <cell r="D102">
            <v>31198</v>
          </cell>
          <cell r="E102">
            <v>11368.55</v>
          </cell>
        </row>
        <row r="103">
          <cell r="A103" t="str">
            <v>0724016660</v>
          </cell>
          <cell r="B103" t="str">
            <v>涞源英能新能源科技有限公司</v>
          </cell>
          <cell r="C103" t="str">
            <v>否</v>
          </cell>
          <cell r="D103">
            <v>38977</v>
          </cell>
          <cell r="E103">
            <v>14203.22</v>
          </cell>
        </row>
        <row r="104">
          <cell r="A104" t="str">
            <v>0724027127</v>
          </cell>
          <cell r="B104" t="str">
            <v>涞源英能新能源科技有限公司</v>
          </cell>
          <cell r="C104" t="str">
            <v>否</v>
          </cell>
          <cell r="D104">
            <v>39857</v>
          </cell>
          <cell r="E104">
            <v>14523.89</v>
          </cell>
        </row>
        <row r="105">
          <cell r="A105" t="str">
            <v>0724041147</v>
          </cell>
          <cell r="B105" t="str">
            <v>涞源英能新能源科技有限公司</v>
          </cell>
          <cell r="C105" t="str">
            <v>否</v>
          </cell>
          <cell r="D105">
            <v>39055</v>
          </cell>
          <cell r="E105">
            <v>14231.64</v>
          </cell>
        </row>
        <row r="106">
          <cell r="A106" t="str">
            <v>0724041886</v>
          </cell>
          <cell r="B106" t="str">
            <v>涞源英能新能源科技有限公司</v>
          </cell>
          <cell r="C106" t="str">
            <v>否</v>
          </cell>
          <cell r="D106">
            <v>39869</v>
          </cell>
          <cell r="E106">
            <v>14528.26</v>
          </cell>
        </row>
        <row r="107">
          <cell r="A107" t="str">
            <v>0724047321</v>
          </cell>
          <cell r="B107" t="str">
            <v>涞源英能新能源科技有限公司</v>
          </cell>
          <cell r="C107" t="str">
            <v>否</v>
          </cell>
          <cell r="D107">
            <v>38627</v>
          </cell>
          <cell r="E107">
            <v>14075.68</v>
          </cell>
        </row>
        <row r="108">
          <cell r="A108" t="str">
            <v>0724048236</v>
          </cell>
          <cell r="B108" t="str">
            <v>涞源英能新能源科技有限公司</v>
          </cell>
          <cell r="C108" t="str">
            <v>否</v>
          </cell>
          <cell r="D108">
            <v>38455</v>
          </cell>
          <cell r="E108">
            <v>14013</v>
          </cell>
        </row>
        <row r="109">
          <cell r="A109" t="str">
            <v>0724052806</v>
          </cell>
          <cell r="B109" t="str">
            <v>涞源英能新能源科技有限公司</v>
          </cell>
          <cell r="C109" t="str">
            <v>否</v>
          </cell>
          <cell r="D109">
            <v>38364</v>
          </cell>
          <cell r="E109">
            <v>13979.84</v>
          </cell>
        </row>
        <row r="110">
          <cell r="A110" t="str">
            <v>0724053896</v>
          </cell>
          <cell r="B110" t="str">
            <v>涞源英能新能源科技有限公司</v>
          </cell>
          <cell r="C110" t="str">
            <v>否</v>
          </cell>
          <cell r="D110">
            <v>38392</v>
          </cell>
          <cell r="E110">
            <v>13990.04</v>
          </cell>
        </row>
        <row r="111">
          <cell r="A111" t="str">
            <v>0724056101</v>
          </cell>
          <cell r="B111" t="str">
            <v>涞源英能新能源科技有限公司</v>
          </cell>
          <cell r="C111" t="str">
            <v>否</v>
          </cell>
          <cell r="D111">
            <v>35567</v>
          </cell>
          <cell r="E111">
            <v>12960.61</v>
          </cell>
        </row>
        <row r="112">
          <cell r="A112" t="str">
            <v>0724057061</v>
          </cell>
          <cell r="B112" t="str">
            <v>涞源英能新能源科技有限公司</v>
          </cell>
          <cell r="C112" t="str">
            <v>否</v>
          </cell>
          <cell r="D112">
            <v>37525</v>
          </cell>
          <cell r="E112">
            <v>13674.11</v>
          </cell>
        </row>
        <row r="113">
          <cell r="A113" t="str">
            <v>0724057449</v>
          </cell>
          <cell r="B113" t="str">
            <v>涞源英能新能源科技有限公司</v>
          </cell>
          <cell r="C113" t="str">
            <v>否</v>
          </cell>
          <cell r="D113">
            <v>38407</v>
          </cell>
          <cell r="E113">
            <v>13995.51</v>
          </cell>
        </row>
        <row r="114">
          <cell r="A114" t="str">
            <v>0724058875</v>
          </cell>
          <cell r="B114" t="str">
            <v>涞源英能新能源科技有限公司</v>
          </cell>
          <cell r="C114" t="str">
            <v>否</v>
          </cell>
          <cell r="D114">
            <v>38634</v>
          </cell>
          <cell r="E114">
            <v>14078.23</v>
          </cell>
        </row>
        <row r="115">
          <cell r="A115" t="str">
            <v>0724068065</v>
          </cell>
          <cell r="B115" t="str">
            <v>涞源英能新能源科技有限公司</v>
          </cell>
          <cell r="C115" t="str">
            <v>否</v>
          </cell>
          <cell r="D115">
            <v>40261</v>
          </cell>
          <cell r="E115">
            <v>14671.11</v>
          </cell>
        </row>
        <row r="116">
          <cell r="A116" t="str">
            <v>0724170238</v>
          </cell>
          <cell r="B116" t="str">
            <v>涞源英能新能源科技有限公司</v>
          </cell>
          <cell r="C116" t="str">
            <v>否</v>
          </cell>
          <cell r="D116">
            <v>38634</v>
          </cell>
          <cell r="E116">
            <v>14078.23</v>
          </cell>
        </row>
        <row r="117">
          <cell r="A117" t="str">
            <v>0724170384</v>
          </cell>
          <cell r="B117" t="str">
            <v>涞源英能新能源科技有限公司</v>
          </cell>
          <cell r="C117" t="str">
            <v>否</v>
          </cell>
          <cell r="D117">
            <v>39584</v>
          </cell>
          <cell r="E117">
            <v>14424.41</v>
          </cell>
        </row>
        <row r="118">
          <cell r="A118" t="str">
            <v>0724170485</v>
          </cell>
          <cell r="B118" t="str">
            <v>涞源英能新能源科技有限公司</v>
          </cell>
          <cell r="C118" t="str">
            <v>否</v>
          </cell>
          <cell r="D118">
            <v>14567</v>
          </cell>
          <cell r="E118">
            <v>5308.21</v>
          </cell>
        </row>
        <row r="119">
          <cell r="A119" t="str">
            <v>0724170720</v>
          </cell>
          <cell r="B119" t="str">
            <v>涞源英能新能源科技有限公司</v>
          </cell>
          <cell r="C119" t="str">
            <v>否</v>
          </cell>
          <cell r="D119">
            <v>38119</v>
          </cell>
          <cell r="E119">
            <v>13890.56</v>
          </cell>
        </row>
        <row r="120">
          <cell r="A120" t="str">
            <v>0724171114</v>
          </cell>
          <cell r="B120" t="str">
            <v>涞源英能新能源科技有限公司</v>
          </cell>
          <cell r="C120" t="str">
            <v>否</v>
          </cell>
          <cell r="D120">
            <v>39025</v>
          </cell>
          <cell r="E120">
            <v>14220.71</v>
          </cell>
        </row>
        <row r="121">
          <cell r="A121" t="str">
            <v>0724174940</v>
          </cell>
          <cell r="B121" t="str">
            <v>涞源英能新能源科技有限公司</v>
          </cell>
          <cell r="C121" t="str">
            <v>否</v>
          </cell>
          <cell r="D121">
            <v>32550</v>
          </cell>
          <cell r="E121">
            <v>11861.22</v>
          </cell>
        </row>
        <row r="122">
          <cell r="A122" t="str">
            <v>0724175031</v>
          </cell>
          <cell r="B122" t="str">
            <v>涞源英能新能源科技有限公司</v>
          </cell>
          <cell r="C122" t="str">
            <v>否</v>
          </cell>
          <cell r="D122">
            <v>39997</v>
          </cell>
          <cell r="E122">
            <v>14574.91</v>
          </cell>
        </row>
        <row r="123">
          <cell r="A123" t="str">
            <v>0724175480</v>
          </cell>
          <cell r="B123" t="str">
            <v>涞源英能新能源科技有限公司</v>
          </cell>
          <cell r="C123" t="str">
            <v>否</v>
          </cell>
          <cell r="D123">
            <v>27041</v>
          </cell>
          <cell r="E123">
            <v>9853.74</v>
          </cell>
        </row>
        <row r="124">
          <cell r="A124" t="str">
            <v>0724175594</v>
          </cell>
          <cell r="B124" t="str">
            <v>涞源英能新能源科技有限公司</v>
          </cell>
          <cell r="C124" t="str">
            <v>否</v>
          </cell>
          <cell r="D124">
            <v>40203</v>
          </cell>
          <cell r="E124">
            <v>14649.97</v>
          </cell>
        </row>
        <row r="125">
          <cell r="A125" t="str">
            <v>0724176021</v>
          </cell>
          <cell r="B125" t="str">
            <v>涞源英能新能源科技有限公司</v>
          </cell>
          <cell r="C125" t="str">
            <v>否</v>
          </cell>
          <cell r="D125">
            <v>38027</v>
          </cell>
          <cell r="E125">
            <v>13857.04</v>
          </cell>
        </row>
        <row r="126">
          <cell r="A126" t="str">
            <v>0724185856</v>
          </cell>
          <cell r="B126" t="str">
            <v>涞源英能新能源科技有限公司</v>
          </cell>
          <cell r="C126" t="str">
            <v>否</v>
          </cell>
          <cell r="D126">
            <v>34582</v>
          </cell>
          <cell r="E126">
            <v>12601.68</v>
          </cell>
        </row>
        <row r="127">
          <cell r="A127" t="str">
            <v>0724186194</v>
          </cell>
          <cell r="B127" t="str">
            <v>涞源英能新能源科技有限公司</v>
          </cell>
          <cell r="C127" t="str">
            <v>否</v>
          </cell>
          <cell r="D127">
            <v>36516</v>
          </cell>
          <cell r="E127">
            <v>13306.43</v>
          </cell>
        </row>
        <row r="128">
          <cell r="A128" t="str">
            <v>0724218385</v>
          </cell>
          <cell r="B128" t="str">
            <v>涞源英能新能源科技有限公司</v>
          </cell>
          <cell r="C128" t="str">
            <v>否</v>
          </cell>
          <cell r="D128">
            <v>39941</v>
          </cell>
          <cell r="E128">
            <v>14554.5</v>
          </cell>
        </row>
        <row r="129">
          <cell r="A129" t="str">
            <v>0724219519</v>
          </cell>
          <cell r="B129" t="str">
            <v>涞源英能新能源科技有限公司</v>
          </cell>
          <cell r="C129" t="str">
            <v>否</v>
          </cell>
          <cell r="D129">
            <v>35965</v>
          </cell>
          <cell r="E129">
            <v>13105.65</v>
          </cell>
        </row>
        <row r="130">
          <cell r="A130" t="str">
            <v>0724222160</v>
          </cell>
          <cell r="B130" t="str">
            <v>涞源英能新能源科技有限公司</v>
          </cell>
          <cell r="C130" t="str">
            <v>否</v>
          </cell>
          <cell r="D130">
            <v>39601</v>
          </cell>
          <cell r="E130">
            <v>14430.6</v>
          </cell>
        </row>
        <row r="131">
          <cell r="A131" t="str">
            <v>0724297654</v>
          </cell>
          <cell r="B131" t="str">
            <v>涞源英能新能源科技有限公司</v>
          </cell>
          <cell r="C131" t="str">
            <v>否</v>
          </cell>
          <cell r="D131">
            <v>41784</v>
          </cell>
          <cell r="E131">
            <v>15226.09</v>
          </cell>
        </row>
        <row r="132">
          <cell r="A132" t="str">
            <v>0724301458</v>
          </cell>
          <cell r="B132" t="str">
            <v>涞源英能新能源科技有限公司</v>
          </cell>
          <cell r="C132" t="str">
            <v>否</v>
          </cell>
          <cell r="D132">
            <v>41653</v>
          </cell>
          <cell r="E132">
            <v>15178.35</v>
          </cell>
        </row>
        <row r="133">
          <cell r="A133" t="str">
            <v>0724450714</v>
          </cell>
          <cell r="B133" t="str">
            <v>涞源英能新能源科技有限公司</v>
          </cell>
          <cell r="C133" t="str">
            <v>否</v>
          </cell>
          <cell r="D133">
            <v>41244</v>
          </cell>
          <cell r="E133">
            <v>15029.31</v>
          </cell>
        </row>
        <row r="134">
          <cell r="A134" t="str">
            <v>0724454761</v>
          </cell>
          <cell r="B134" t="str">
            <v>涞源英能新能源科技有限公司</v>
          </cell>
          <cell r="C134" t="str">
            <v>否</v>
          </cell>
          <cell r="D134">
            <v>42084</v>
          </cell>
          <cell r="E134">
            <v>15335.41</v>
          </cell>
        </row>
        <row r="135">
          <cell r="A135" t="str">
            <v>0724497676</v>
          </cell>
          <cell r="B135" t="str">
            <v>涞源英能新能源科技有限公司</v>
          </cell>
          <cell r="C135" t="str">
            <v>否</v>
          </cell>
          <cell r="D135">
            <v>7530</v>
          </cell>
          <cell r="E135">
            <v>2743.93</v>
          </cell>
        </row>
        <row r="136">
          <cell r="A136" t="str">
            <v>0724497940</v>
          </cell>
          <cell r="B136" t="str">
            <v>涞源英能新能源科技有限公司</v>
          </cell>
          <cell r="C136" t="str">
            <v>否</v>
          </cell>
          <cell r="D136">
            <v>41723</v>
          </cell>
          <cell r="E136">
            <v>15203.86</v>
          </cell>
        </row>
        <row r="137">
          <cell r="A137" t="str">
            <v>0724498217</v>
          </cell>
          <cell r="B137" t="str">
            <v>涞源英能新能源科技有限公司</v>
          </cell>
          <cell r="C137" t="str">
            <v>否</v>
          </cell>
          <cell r="D137">
            <v>26484</v>
          </cell>
          <cell r="E137">
            <v>9650.77</v>
          </cell>
        </row>
        <row r="138">
          <cell r="A138" t="str">
            <v>0724498624</v>
          </cell>
          <cell r="B138" t="str">
            <v>涞源英能新能源科技有限公司</v>
          </cell>
          <cell r="C138" t="str">
            <v>否</v>
          </cell>
          <cell r="D138">
            <v>42008</v>
          </cell>
          <cell r="E138">
            <v>15307.72</v>
          </cell>
        </row>
        <row r="139">
          <cell r="A139" t="str">
            <v>0724498796</v>
          </cell>
          <cell r="B139" t="str">
            <v>涞源英能新能源科技有限公司</v>
          </cell>
          <cell r="C139" t="str">
            <v>否</v>
          </cell>
          <cell r="D139">
            <v>42137</v>
          </cell>
          <cell r="E139">
            <v>15354.72</v>
          </cell>
        </row>
        <row r="140">
          <cell r="A140" t="str">
            <v>0724603408</v>
          </cell>
          <cell r="B140" t="str">
            <v>涞源英能新能源科技有限公司</v>
          </cell>
          <cell r="C140" t="str">
            <v>否</v>
          </cell>
          <cell r="D140">
            <v>41183</v>
          </cell>
          <cell r="E140">
            <v>15007.09</v>
          </cell>
        </row>
        <row r="141">
          <cell r="A141" t="str">
            <v>0724604313</v>
          </cell>
          <cell r="B141" t="str">
            <v>涞源英能新能源科技有限公司</v>
          </cell>
          <cell r="C141" t="str">
            <v>否</v>
          </cell>
          <cell r="D141">
            <v>21359</v>
          </cell>
          <cell r="E141">
            <v>7783.22</v>
          </cell>
        </row>
        <row r="142">
          <cell r="A142" t="str">
            <v>0724606768</v>
          </cell>
          <cell r="B142" t="str">
            <v>涞源英能新能源科技有限公司</v>
          </cell>
          <cell r="C142" t="str">
            <v>否</v>
          </cell>
          <cell r="D142">
            <v>41238</v>
          </cell>
          <cell r="E142">
            <v>15027.13</v>
          </cell>
        </row>
        <row r="143">
          <cell r="A143" t="str">
            <v>0724606915</v>
          </cell>
          <cell r="B143" t="str">
            <v>涞源英能新能源科技有限公司</v>
          </cell>
          <cell r="C143" t="str">
            <v>否</v>
          </cell>
          <cell r="D143">
            <v>37152</v>
          </cell>
          <cell r="E143">
            <v>13538.19</v>
          </cell>
        </row>
        <row r="144">
          <cell r="A144" t="str">
            <v>0724607152</v>
          </cell>
          <cell r="B144" t="str">
            <v>涞源英能新能源科技有限公司</v>
          </cell>
          <cell r="C144" t="str">
            <v>否</v>
          </cell>
          <cell r="D144">
            <v>36166</v>
          </cell>
          <cell r="E144">
            <v>13178.89</v>
          </cell>
        </row>
        <row r="145">
          <cell r="A145" t="str">
            <v>0724698750</v>
          </cell>
          <cell r="B145" t="str">
            <v>涞源英能新能源科技有限公司</v>
          </cell>
          <cell r="C145" t="str">
            <v>否</v>
          </cell>
          <cell r="D145">
            <v>28026</v>
          </cell>
          <cell r="E145">
            <v>10212.67</v>
          </cell>
        </row>
        <row r="146">
          <cell r="A146" t="str">
            <v>0724705016</v>
          </cell>
          <cell r="B146" t="str">
            <v>涞源英能新能源科技有限公司</v>
          </cell>
          <cell r="C146" t="str">
            <v>否</v>
          </cell>
          <cell r="D146">
            <v>32030</v>
          </cell>
          <cell r="E146">
            <v>11671.73</v>
          </cell>
        </row>
        <row r="147">
          <cell r="A147" t="str">
            <v>0724712034</v>
          </cell>
          <cell r="B147" t="str">
            <v>涞源英能新能源科技有限公司</v>
          </cell>
          <cell r="C147" t="str">
            <v>否</v>
          </cell>
          <cell r="D147">
            <v>38026</v>
          </cell>
          <cell r="E147">
            <v>13856.67</v>
          </cell>
        </row>
        <row r="148">
          <cell r="A148" t="str">
            <v>0724712076</v>
          </cell>
          <cell r="B148" t="str">
            <v>涞源英能新能源科技有限公司</v>
          </cell>
          <cell r="C148" t="str">
            <v>否</v>
          </cell>
          <cell r="D148">
            <v>38663</v>
          </cell>
          <cell r="E148">
            <v>14088.8</v>
          </cell>
        </row>
        <row r="149">
          <cell r="A149" t="str">
            <v>0724712425</v>
          </cell>
          <cell r="B149" t="str">
            <v>涞源英能新能源科技有限公司</v>
          </cell>
          <cell r="C149" t="str">
            <v>否</v>
          </cell>
          <cell r="D149">
            <v>18137</v>
          </cell>
          <cell r="E149">
            <v>6609.12</v>
          </cell>
        </row>
        <row r="150">
          <cell r="A150" t="str">
            <v>0724712496</v>
          </cell>
          <cell r="B150" t="str">
            <v>涞源英能新能源科技有限公司</v>
          </cell>
          <cell r="C150" t="str">
            <v>否</v>
          </cell>
          <cell r="D150">
            <v>28918</v>
          </cell>
          <cell r="E150">
            <v>10537.72</v>
          </cell>
        </row>
        <row r="151">
          <cell r="A151" t="str">
            <v>0724716805</v>
          </cell>
          <cell r="B151" t="str">
            <v>涞源英能新能源科技有限公司</v>
          </cell>
          <cell r="C151" t="str">
            <v>否</v>
          </cell>
          <cell r="D151">
            <v>39911</v>
          </cell>
          <cell r="E151">
            <v>14543.57</v>
          </cell>
        </row>
        <row r="152">
          <cell r="A152" t="str">
            <v>0724716850</v>
          </cell>
          <cell r="B152" t="str">
            <v>涞源英能新能源科技有限公司</v>
          </cell>
          <cell r="C152" t="str">
            <v>否</v>
          </cell>
          <cell r="D152">
            <v>41022</v>
          </cell>
          <cell r="E152">
            <v>14948.42</v>
          </cell>
        </row>
        <row r="153">
          <cell r="A153" t="str">
            <v>0724716964</v>
          </cell>
          <cell r="B153" t="str">
            <v>涞源英能新能源科技有限公司</v>
          </cell>
          <cell r="C153" t="str">
            <v>否</v>
          </cell>
          <cell r="D153">
            <v>40736</v>
          </cell>
          <cell r="E153">
            <v>14844.2</v>
          </cell>
        </row>
        <row r="154">
          <cell r="A154" t="str">
            <v>0724717071</v>
          </cell>
          <cell r="B154" t="str">
            <v>涞源英能新能源科技有限公司</v>
          </cell>
          <cell r="C154" t="str">
            <v>否</v>
          </cell>
          <cell r="D154">
            <v>40265</v>
          </cell>
          <cell r="E154">
            <v>14672.57</v>
          </cell>
        </row>
        <row r="155">
          <cell r="A155" t="str">
            <v>0724717101</v>
          </cell>
          <cell r="B155" t="str">
            <v>涞源英能新能源科技有限公司</v>
          </cell>
          <cell r="C155" t="str">
            <v>否</v>
          </cell>
          <cell r="D155">
            <v>40094</v>
          </cell>
          <cell r="E155">
            <v>14610.25</v>
          </cell>
        </row>
        <row r="156">
          <cell r="A156" t="str">
            <v>0724717358</v>
          </cell>
          <cell r="B156" t="str">
            <v>涞源英能新能源科技有限公司</v>
          </cell>
          <cell r="C156" t="str">
            <v>否</v>
          </cell>
          <cell r="D156">
            <v>39458</v>
          </cell>
          <cell r="E156">
            <v>14378.5</v>
          </cell>
        </row>
        <row r="157">
          <cell r="A157" t="str">
            <v>0724719556</v>
          </cell>
          <cell r="B157" t="str">
            <v>涞源英能新能源科技有限公司</v>
          </cell>
          <cell r="C157" t="str">
            <v>否</v>
          </cell>
          <cell r="D157">
            <v>40415</v>
          </cell>
          <cell r="E157">
            <v>14727.23</v>
          </cell>
        </row>
        <row r="158">
          <cell r="A158" t="str">
            <v>0724719598</v>
          </cell>
          <cell r="B158" t="str">
            <v>涞源英能新能源科技有限公司</v>
          </cell>
          <cell r="C158" t="str">
            <v>否</v>
          </cell>
          <cell r="D158">
            <v>39575</v>
          </cell>
          <cell r="E158">
            <v>14421.13</v>
          </cell>
        </row>
        <row r="159">
          <cell r="A159" t="str">
            <v>0724719673</v>
          </cell>
          <cell r="B159" t="str">
            <v>涞源英能新能源科技有限公司</v>
          </cell>
          <cell r="C159" t="str">
            <v>否</v>
          </cell>
          <cell r="D159">
            <v>37021</v>
          </cell>
          <cell r="E159">
            <v>13490.45</v>
          </cell>
        </row>
        <row r="160">
          <cell r="A160" t="str">
            <v>0724719787</v>
          </cell>
          <cell r="B160" t="str">
            <v>涞源英能新能源科技有限公司</v>
          </cell>
          <cell r="C160" t="str">
            <v>否</v>
          </cell>
          <cell r="D160">
            <v>38861</v>
          </cell>
          <cell r="E160">
            <v>14160.95</v>
          </cell>
        </row>
        <row r="161">
          <cell r="A161" t="str">
            <v>0724720433</v>
          </cell>
          <cell r="B161" t="str">
            <v>涞源英能新能源科技有限公司</v>
          </cell>
          <cell r="C161" t="str">
            <v>否</v>
          </cell>
          <cell r="D161">
            <v>40183</v>
          </cell>
          <cell r="E161">
            <v>14642.69</v>
          </cell>
        </row>
        <row r="162">
          <cell r="A162" t="str">
            <v>0724722194</v>
          </cell>
          <cell r="B162" t="str">
            <v>涞源英能新能源科技有限公司</v>
          </cell>
          <cell r="C162" t="str">
            <v>否</v>
          </cell>
          <cell r="D162">
            <v>40811</v>
          </cell>
          <cell r="E162">
            <v>14871.53</v>
          </cell>
        </row>
        <row r="163">
          <cell r="A163" t="str">
            <v>0724722471</v>
          </cell>
          <cell r="B163" t="str">
            <v>涞源英能新能源科技有限公司</v>
          </cell>
          <cell r="C163" t="str">
            <v>否</v>
          </cell>
          <cell r="D163">
            <v>39007</v>
          </cell>
          <cell r="E163">
            <v>14214.15</v>
          </cell>
        </row>
        <row r="164">
          <cell r="A164" t="str">
            <v>0724722673</v>
          </cell>
          <cell r="B164" t="str">
            <v>涞源英能新能源科技有限公司</v>
          </cell>
          <cell r="C164" t="str">
            <v>否</v>
          </cell>
          <cell r="D164">
            <v>39506</v>
          </cell>
          <cell r="E164">
            <v>14395.99</v>
          </cell>
        </row>
        <row r="165">
          <cell r="A165" t="str">
            <v>0724722859</v>
          </cell>
          <cell r="B165" t="str">
            <v>涞源英能新能源科技有限公司</v>
          </cell>
          <cell r="C165" t="str">
            <v>否</v>
          </cell>
          <cell r="D165">
            <v>40728</v>
          </cell>
          <cell r="E165">
            <v>14841.28</v>
          </cell>
        </row>
        <row r="166">
          <cell r="A166" t="str">
            <v>0724737174</v>
          </cell>
          <cell r="B166" t="str">
            <v>涞源英能新能源科技有限公司</v>
          </cell>
          <cell r="C166" t="str">
            <v>否</v>
          </cell>
          <cell r="D166">
            <v>38634</v>
          </cell>
          <cell r="E166">
            <v>14078.23</v>
          </cell>
        </row>
        <row r="167">
          <cell r="A167" t="str">
            <v>0724763029</v>
          </cell>
          <cell r="B167" t="str">
            <v>涞源英能新能源科技有限公司</v>
          </cell>
          <cell r="C167" t="str">
            <v>否</v>
          </cell>
          <cell r="D167">
            <v>39467</v>
          </cell>
          <cell r="E167">
            <v>14381.77</v>
          </cell>
        </row>
        <row r="168">
          <cell r="A168" t="str">
            <v>0724764660</v>
          </cell>
          <cell r="B168" t="str">
            <v>涞源英能新能源科技有限公司</v>
          </cell>
          <cell r="C168" t="str">
            <v>否</v>
          </cell>
          <cell r="D168">
            <v>42211</v>
          </cell>
          <cell r="E168">
            <v>15381.69</v>
          </cell>
        </row>
        <row r="169">
          <cell r="A169" t="str">
            <v>0724879441</v>
          </cell>
          <cell r="B169" t="str">
            <v>涞源英能新能源科技有限公司</v>
          </cell>
          <cell r="C169" t="str">
            <v>否</v>
          </cell>
          <cell r="D169">
            <v>37856</v>
          </cell>
          <cell r="E169">
            <v>13794.73</v>
          </cell>
        </row>
        <row r="170">
          <cell r="A170" t="str">
            <v>0724889888</v>
          </cell>
          <cell r="B170" t="str">
            <v>涞源英能新能源科技有限公司</v>
          </cell>
          <cell r="C170" t="str">
            <v>否</v>
          </cell>
          <cell r="D170">
            <v>38544</v>
          </cell>
          <cell r="E170">
            <v>14045.43</v>
          </cell>
        </row>
        <row r="171">
          <cell r="A171" t="str">
            <v>0725133465</v>
          </cell>
          <cell r="B171" t="str">
            <v>涞源英能新能源科技有限公司</v>
          </cell>
          <cell r="C171" t="str">
            <v>否</v>
          </cell>
          <cell r="D171">
            <v>5233</v>
          </cell>
          <cell r="E171">
            <v>1906.91</v>
          </cell>
        </row>
        <row r="172">
          <cell r="A172" t="str">
            <v>0725133537</v>
          </cell>
          <cell r="B172" t="str">
            <v>涞源英能新能源科技有限公司</v>
          </cell>
          <cell r="C172" t="str">
            <v>否</v>
          </cell>
          <cell r="D172">
            <v>39431</v>
          </cell>
          <cell r="E172">
            <v>14368.66</v>
          </cell>
        </row>
        <row r="173">
          <cell r="A173" t="str">
            <v>0726198728</v>
          </cell>
          <cell r="B173" t="str">
            <v>涞源英能新能源科技有限公司</v>
          </cell>
          <cell r="C173" t="str">
            <v>否</v>
          </cell>
          <cell r="D173">
            <v>40675</v>
          </cell>
          <cell r="E173">
            <v>14821.97</v>
          </cell>
        </row>
        <row r="174">
          <cell r="A174" t="str">
            <v>0728896972</v>
          </cell>
          <cell r="B174" t="str">
            <v>涞源英能新能源科技有限公司</v>
          </cell>
          <cell r="C174" t="str">
            <v>否</v>
          </cell>
          <cell r="D174">
            <v>37061</v>
          </cell>
          <cell r="E174">
            <v>13505.03</v>
          </cell>
        </row>
        <row r="175">
          <cell r="A175" t="str">
            <v>0728900936</v>
          </cell>
          <cell r="B175" t="str">
            <v>涞源英能新能源科技有限公司</v>
          </cell>
          <cell r="C175" t="str">
            <v>否</v>
          </cell>
          <cell r="D175">
            <v>29065</v>
          </cell>
          <cell r="E175">
            <v>10591.29</v>
          </cell>
        </row>
        <row r="176">
          <cell r="A176" t="str">
            <v>0728902642</v>
          </cell>
          <cell r="B176" t="str">
            <v>涞源英能新能源科技有限公司</v>
          </cell>
          <cell r="C176" t="str">
            <v>否</v>
          </cell>
          <cell r="D176">
            <v>36112</v>
          </cell>
          <cell r="E176">
            <v>13159.21</v>
          </cell>
        </row>
        <row r="177">
          <cell r="A177" t="str">
            <v>0728903241</v>
          </cell>
          <cell r="B177" t="str">
            <v>涞源英能新能源科技有限公司</v>
          </cell>
          <cell r="C177" t="str">
            <v>否</v>
          </cell>
          <cell r="D177">
            <v>22644</v>
          </cell>
          <cell r="E177">
            <v>8251.47</v>
          </cell>
        </row>
        <row r="178">
          <cell r="A178" t="str">
            <v>0728906107</v>
          </cell>
          <cell r="B178" t="str">
            <v>涞源英能新能源科技有限公司</v>
          </cell>
          <cell r="C178" t="str">
            <v>否</v>
          </cell>
          <cell r="D178">
            <v>32212</v>
          </cell>
          <cell r="E178">
            <v>11738.05</v>
          </cell>
        </row>
        <row r="179">
          <cell r="A179" t="str">
            <v>0728909627</v>
          </cell>
          <cell r="B179" t="str">
            <v>涞源英能新能源科技有限公司</v>
          </cell>
          <cell r="C179" t="str">
            <v>否</v>
          </cell>
          <cell r="D179">
            <v>36326</v>
          </cell>
          <cell r="E179">
            <v>13237.19</v>
          </cell>
        </row>
        <row r="180">
          <cell r="A180" t="str">
            <v>0728910559</v>
          </cell>
          <cell r="B180" t="str">
            <v>涞源英能新能源科技有限公司</v>
          </cell>
          <cell r="C180" t="str">
            <v>否</v>
          </cell>
          <cell r="D180">
            <v>11357</v>
          </cell>
          <cell r="E180">
            <v>4138.49</v>
          </cell>
        </row>
        <row r="181">
          <cell r="A181" t="str">
            <v>0728915857</v>
          </cell>
          <cell r="B181" t="str">
            <v>涞源英能新能源科技有限公司</v>
          </cell>
          <cell r="C181" t="str">
            <v>否</v>
          </cell>
          <cell r="D181">
            <v>25789</v>
          </cell>
          <cell r="E181">
            <v>9397.51</v>
          </cell>
        </row>
        <row r="182">
          <cell r="A182" t="str">
            <v>0730795144</v>
          </cell>
          <cell r="B182" t="str">
            <v>涞源英能新能源科技有限公司</v>
          </cell>
          <cell r="C182" t="str">
            <v>否</v>
          </cell>
          <cell r="D182">
            <v>16878</v>
          </cell>
          <cell r="E182">
            <v>6150.34</v>
          </cell>
        </row>
        <row r="183">
          <cell r="A183" t="str">
            <v>0730799784</v>
          </cell>
          <cell r="B183" t="str">
            <v>涞源英能新能源科技有限公司</v>
          </cell>
          <cell r="C183" t="str">
            <v>否</v>
          </cell>
          <cell r="D183">
            <v>40130</v>
          </cell>
          <cell r="E183">
            <v>14623.37</v>
          </cell>
        </row>
        <row r="184">
          <cell r="A184" t="str">
            <v>0730801612</v>
          </cell>
          <cell r="B184" t="str">
            <v>涞源英能新能源科技有限公司</v>
          </cell>
          <cell r="C184" t="str">
            <v>否</v>
          </cell>
          <cell r="D184">
            <v>37181</v>
          </cell>
          <cell r="E184">
            <v>13548.76</v>
          </cell>
        </row>
        <row r="185">
          <cell r="A185" t="str">
            <v>0730801843</v>
          </cell>
          <cell r="B185" t="str">
            <v>涞源英能新能源科技有限公司</v>
          </cell>
          <cell r="C185" t="str">
            <v>否</v>
          </cell>
          <cell r="D185">
            <v>40098</v>
          </cell>
          <cell r="E185">
            <v>14611.71</v>
          </cell>
        </row>
        <row r="186">
          <cell r="A186" t="str">
            <v>0730803520</v>
          </cell>
          <cell r="B186" t="str">
            <v>涞源英能新能源科技有限公司</v>
          </cell>
          <cell r="C186" t="str">
            <v>否</v>
          </cell>
          <cell r="D186">
            <v>37573</v>
          </cell>
          <cell r="E186">
            <v>13691.6</v>
          </cell>
        </row>
        <row r="187">
          <cell r="A187" t="str">
            <v>0730805308</v>
          </cell>
          <cell r="B187" t="str">
            <v>涞源英能新能源科技有限公司</v>
          </cell>
          <cell r="C187" t="str">
            <v>否</v>
          </cell>
          <cell r="D187">
            <v>40292</v>
          </cell>
          <cell r="E187">
            <v>14682.4</v>
          </cell>
        </row>
        <row r="188">
          <cell r="A188" t="str">
            <v>0730828556</v>
          </cell>
          <cell r="B188" t="str">
            <v>涞源英能新能源科技有限公司</v>
          </cell>
          <cell r="C188" t="str">
            <v>否</v>
          </cell>
          <cell r="D188">
            <v>41996</v>
          </cell>
          <cell r="E188">
            <v>15303.34</v>
          </cell>
        </row>
        <row r="189">
          <cell r="A189" t="str">
            <v>0730829458</v>
          </cell>
          <cell r="B189" t="str">
            <v>涞源英能新能源科技有限公司</v>
          </cell>
          <cell r="C189" t="str">
            <v>否</v>
          </cell>
          <cell r="D189">
            <v>21581</v>
          </cell>
          <cell r="E189">
            <v>7864.12</v>
          </cell>
        </row>
        <row r="190">
          <cell r="A190" t="str">
            <v>0731273979</v>
          </cell>
          <cell r="B190" t="str">
            <v>涞源英能新能源科技有限公司</v>
          </cell>
          <cell r="C190" t="str">
            <v>否</v>
          </cell>
          <cell r="D190">
            <v>41930</v>
          </cell>
          <cell r="E190">
            <v>15279.29</v>
          </cell>
        </row>
        <row r="191">
          <cell r="A191" t="str">
            <v>0731429167</v>
          </cell>
          <cell r="B191" t="str">
            <v>涞源英能新能源科技有限公司</v>
          </cell>
          <cell r="C191" t="str">
            <v>否</v>
          </cell>
          <cell r="D191">
            <v>12208</v>
          </cell>
          <cell r="E191">
            <v>4448.6</v>
          </cell>
        </row>
        <row r="192">
          <cell r="A192" t="str">
            <v>0731429284</v>
          </cell>
          <cell r="B192" t="str">
            <v>涞源英能新能源科技有限公司</v>
          </cell>
          <cell r="C192" t="str">
            <v>否</v>
          </cell>
          <cell r="D192">
            <v>38293</v>
          </cell>
          <cell r="E192">
            <v>13953.97</v>
          </cell>
        </row>
        <row r="193">
          <cell r="A193" t="str">
            <v>0734154299</v>
          </cell>
          <cell r="B193" t="str">
            <v>涞源英能新能源科技有限公司</v>
          </cell>
          <cell r="C193" t="str">
            <v>否</v>
          </cell>
          <cell r="D193">
            <v>38231</v>
          </cell>
          <cell r="E193">
            <v>13931.38</v>
          </cell>
        </row>
        <row r="194">
          <cell r="D194">
            <v>6538680</v>
          </cell>
          <cell r="E194">
            <v>2382694.96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分布式发票数据"/>
    </sheetNames>
    <sheetDataSet>
      <sheetData sheetId="0">
        <row r="1">
          <cell r="A1" t="str">
            <v>项目编号</v>
          </cell>
          <cell r="B1" t="str">
            <v>项目名称</v>
          </cell>
          <cell r="C1" t="str">
            <v>是否签约   5月</v>
          </cell>
          <cell r="D1" t="str">
            <v>实收发票数据</v>
          </cell>
        </row>
        <row r="2">
          <cell r="D2" t="str">
            <v>总上网电量</v>
          </cell>
          <cell r="E2" t="str">
            <v>*总价税合计</v>
          </cell>
        </row>
        <row r="4">
          <cell r="A4" t="str">
            <v>0705026679</v>
          </cell>
          <cell r="B4" t="str">
            <v>涞源英能新能源科技有限公司</v>
          </cell>
          <cell r="C4" t="str">
            <v>否</v>
          </cell>
          <cell r="D4">
            <v>32782</v>
          </cell>
          <cell r="E4">
            <v>11945.76</v>
          </cell>
        </row>
        <row r="5">
          <cell r="A5" t="str">
            <v>0705051185</v>
          </cell>
          <cell r="B5" t="str">
            <v>涞源英能新能源科技有限公司</v>
          </cell>
          <cell r="C5" t="str">
            <v>否</v>
          </cell>
          <cell r="D5">
            <v>41993</v>
          </cell>
          <cell r="E5">
            <v>15302.25</v>
          </cell>
        </row>
        <row r="6">
          <cell r="A6" t="str">
            <v>0705063469</v>
          </cell>
          <cell r="B6" t="str">
            <v>涞源英能新能源科技有限公司</v>
          </cell>
          <cell r="C6" t="str">
            <v>否</v>
          </cell>
          <cell r="D6">
            <v>40205</v>
          </cell>
          <cell r="E6">
            <v>14650.7</v>
          </cell>
        </row>
        <row r="7">
          <cell r="A7" t="str">
            <v>0705065335</v>
          </cell>
          <cell r="B7" t="str">
            <v>涞源英能新能源科技有限公司</v>
          </cell>
          <cell r="C7" t="str">
            <v>否</v>
          </cell>
          <cell r="D7">
            <v>34157</v>
          </cell>
          <cell r="E7">
            <v>12446.81</v>
          </cell>
        </row>
        <row r="8">
          <cell r="A8" t="str">
            <v>0705096836</v>
          </cell>
          <cell r="B8" t="str">
            <v>涞源英能新能源科技有限公司</v>
          </cell>
          <cell r="C8" t="str">
            <v>否</v>
          </cell>
          <cell r="D8">
            <v>39649</v>
          </cell>
          <cell r="E8">
            <v>14448.1</v>
          </cell>
        </row>
        <row r="9">
          <cell r="A9" t="str">
            <v>0705106654</v>
          </cell>
          <cell r="B9" t="str">
            <v>涞源英能新能源科技有限公司</v>
          </cell>
          <cell r="C9" t="str">
            <v>否</v>
          </cell>
          <cell r="D9">
            <v>35216</v>
          </cell>
          <cell r="E9">
            <v>12832.71</v>
          </cell>
        </row>
        <row r="10">
          <cell r="A10" t="str">
            <v>0705107703</v>
          </cell>
          <cell r="B10" t="str">
            <v>涞源英能新能源科技有限公司</v>
          </cell>
          <cell r="C10" t="str">
            <v>否</v>
          </cell>
          <cell r="D10">
            <v>41362</v>
          </cell>
          <cell r="E10">
            <v>15072.31</v>
          </cell>
        </row>
        <row r="11">
          <cell r="A11" t="str">
            <v>0705110471</v>
          </cell>
          <cell r="B11" t="str">
            <v>涞源英能新能源科技有限公司</v>
          </cell>
          <cell r="C11" t="str">
            <v>否</v>
          </cell>
          <cell r="D11">
            <v>34919</v>
          </cell>
          <cell r="E11">
            <v>12724.48</v>
          </cell>
        </row>
        <row r="12">
          <cell r="A12" t="str">
            <v>0705114343</v>
          </cell>
          <cell r="B12" t="str">
            <v>涞源英能新能源科技有限公司</v>
          </cell>
          <cell r="C12" t="str">
            <v>否</v>
          </cell>
          <cell r="D12">
            <v>41352</v>
          </cell>
          <cell r="E12">
            <v>15068.67</v>
          </cell>
        </row>
        <row r="13">
          <cell r="A13" t="str">
            <v>0705126757</v>
          </cell>
          <cell r="B13" t="str">
            <v>涞源英能新能源科技有限公司</v>
          </cell>
          <cell r="C13" t="str">
            <v>否</v>
          </cell>
          <cell r="D13">
            <v>38017</v>
          </cell>
          <cell r="E13">
            <v>13853.39</v>
          </cell>
        </row>
        <row r="14">
          <cell r="A14" t="str">
            <v>0705138129</v>
          </cell>
          <cell r="B14" t="str">
            <v>涞源英能新能源科技有限公司</v>
          </cell>
          <cell r="C14" t="str">
            <v>否</v>
          </cell>
          <cell r="D14">
            <v>35100</v>
          </cell>
          <cell r="E14">
            <v>12790.44</v>
          </cell>
        </row>
        <row r="15">
          <cell r="A15" t="str">
            <v>0705150710</v>
          </cell>
          <cell r="B15" t="str">
            <v>涞源英能新能源科技有限公司</v>
          </cell>
          <cell r="C15" t="str">
            <v>否</v>
          </cell>
          <cell r="D15">
            <v>36835</v>
          </cell>
          <cell r="E15">
            <v>13422.67</v>
          </cell>
        </row>
        <row r="16">
          <cell r="A16" t="str">
            <v>0705153735</v>
          </cell>
          <cell r="B16" t="str">
            <v>涞源英能新能源科技有限公司</v>
          </cell>
          <cell r="C16" t="str">
            <v>否</v>
          </cell>
          <cell r="D16">
            <v>37235</v>
          </cell>
          <cell r="E16">
            <v>13568.43</v>
          </cell>
        </row>
        <row r="17">
          <cell r="A17" t="str">
            <v>0705189446</v>
          </cell>
          <cell r="B17" t="str">
            <v>涞源英能新能源科技有限公司</v>
          </cell>
          <cell r="C17" t="str">
            <v>否</v>
          </cell>
          <cell r="D17">
            <v>38227</v>
          </cell>
          <cell r="E17">
            <v>13929.92</v>
          </cell>
        </row>
        <row r="18">
          <cell r="A18" t="str">
            <v>0705216300</v>
          </cell>
          <cell r="B18" t="str">
            <v>涞源英能新能源科技有限公司</v>
          </cell>
          <cell r="C18" t="str">
            <v>否</v>
          </cell>
          <cell r="D18">
            <v>32314</v>
          </cell>
          <cell r="E18">
            <v>11775.22</v>
          </cell>
        </row>
        <row r="19">
          <cell r="A19" t="str">
            <v>0705220651</v>
          </cell>
          <cell r="B19" t="str">
            <v>涞源英能新能源科技有限公司</v>
          </cell>
          <cell r="C19" t="str">
            <v>否</v>
          </cell>
          <cell r="D19">
            <v>37408</v>
          </cell>
          <cell r="E19">
            <v>13631.48</v>
          </cell>
        </row>
        <row r="20">
          <cell r="A20" t="str">
            <v>0705403377</v>
          </cell>
          <cell r="B20" t="str">
            <v>涞源英能新能源科技有限公司</v>
          </cell>
          <cell r="C20" t="str">
            <v>否</v>
          </cell>
          <cell r="D20">
            <v>40390</v>
          </cell>
          <cell r="E20">
            <v>14718.12</v>
          </cell>
        </row>
        <row r="21">
          <cell r="A21" t="str">
            <v>0705411024</v>
          </cell>
          <cell r="B21" t="str">
            <v>涞源英能新能源科技有限公司</v>
          </cell>
          <cell r="C21" t="str">
            <v>否</v>
          </cell>
          <cell r="D21">
            <v>37904</v>
          </cell>
          <cell r="E21">
            <v>13812.22</v>
          </cell>
        </row>
        <row r="22">
          <cell r="A22" t="str">
            <v>0705423568</v>
          </cell>
          <cell r="B22" t="str">
            <v>涞源英能新能源科技有限公司</v>
          </cell>
          <cell r="C22" t="str">
            <v>否</v>
          </cell>
          <cell r="D22">
            <v>40814</v>
          </cell>
          <cell r="E22">
            <v>14872.62</v>
          </cell>
        </row>
        <row r="23">
          <cell r="A23" t="str">
            <v>0705426727</v>
          </cell>
          <cell r="B23" t="str">
            <v>涞源英能新能源科技有限公司</v>
          </cell>
          <cell r="C23" t="str">
            <v>否</v>
          </cell>
          <cell r="D23">
            <v>38558</v>
          </cell>
          <cell r="E23">
            <v>14050.54</v>
          </cell>
        </row>
        <row r="24">
          <cell r="A24" t="str">
            <v>0705433022</v>
          </cell>
          <cell r="B24" t="str">
            <v>涞源英能新能源科技有限公司</v>
          </cell>
          <cell r="C24" t="str">
            <v>否</v>
          </cell>
          <cell r="D24">
            <v>40411</v>
          </cell>
          <cell r="E24">
            <v>14725.77</v>
          </cell>
        </row>
        <row r="25">
          <cell r="A25" t="str">
            <v>0705466835</v>
          </cell>
          <cell r="B25" t="str">
            <v>涞源英能新能源科技有限公司</v>
          </cell>
          <cell r="C25" t="str">
            <v>否</v>
          </cell>
          <cell r="D25">
            <v>37092</v>
          </cell>
          <cell r="E25">
            <v>13516.32</v>
          </cell>
        </row>
        <row r="26">
          <cell r="A26" t="str">
            <v>0705480897</v>
          </cell>
          <cell r="B26" t="str">
            <v>涞源英能新能源科技有限公司</v>
          </cell>
          <cell r="C26" t="str">
            <v>否</v>
          </cell>
          <cell r="D26">
            <v>31534</v>
          </cell>
          <cell r="E26">
            <v>11490.99</v>
          </cell>
        </row>
        <row r="27">
          <cell r="A27" t="str">
            <v>0705500195</v>
          </cell>
          <cell r="B27" t="str">
            <v>涞源英能新能源科技有限公司</v>
          </cell>
          <cell r="C27" t="str">
            <v>否</v>
          </cell>
          <cell r="D27">
            <v>38422</v>
          </cell>
          <cell r="E27">
            <v>14000.98</v>
          </cell>
        </row>
        <row r="28">
          <cell r="A28" t="str">
            <v>0705505901</v>
          </cell>
          <cell r="B28" t="str">
            <v>涞源英能新能源科技有限公司</v>
          </cell>
          <cell r="C28" t="str">
            <v>否</v>
          </cell>
          <cell r="D28">
            <v>33367</v>
          </cell>
          <cell r="E28">
            <v>12158.93</v>
          </cell>
        </row>
        <row r="29">
          <cell r="A29" t="str">
            <v>0705511030</v>
          </cell>
          <cell r="B29" t="str">
            <v>涞源英能新能源科技有限公司</v>
          </cell>
          <cell r="C29" t="str">
            <v>否</v>
          </cell>
          <cell r="D29">
            <v>40157</v>
          </cell>
          <cell r="E29">
            <v>14633.21</v>
          </cell>
        </row>
        <row r="30">
          <cell r="A30" t="str">
            <v>0705521350</v>
          </cell>
          <cell r="B30" t="str">
            <v>涞源英能新能源科技有限公司</v>
          </cell>
          <cell r="C30" t="str">
            <v>否</v>
          </cell>
          <cell r="D30">
            <v>35732</v>
          </cell>
          <cell r="E30">
            <v>13020.74</v>
          </cell>
        </row>
        <row r="31">
          <cell r="A31" t="str">
            <v>0705522047</v>
          </cell>
          <cell r="B31" t="str">
            <v>涞源英能新能源科技有限公司</v>
          </cell>
          <cell r="C31" t="str">
            <v>否</v>
          </cell>
          <cell r="D31">
            <v>34080</v>
          </cell>
          <cell r="E31">
            <v>12418.75</v>
          </cell>
        </row>
        <row r="32">
          <cell r="A32" t="str">
            <v>0705545123</v>
          </cell>
          <cell r="B32" t="str">
            <v>涞源英能新能源科技有限公司</v>
          </cell>
          <cell r="C32" t="str">
            <v>否</v>
          </cell>
          <cell r="D32">
            <v>40500</v>
          </cell>
          <cell r="E32">
            <v>14758.2</v>
          </cell>
        </row>
        <row r="33">
          <cell r="A33" t="str">
            <v>0705561989</v>
          </cell>
          <cell r="B33" t="str">
            <v>涞源英能新能源科技有限公司</v>
          </cell>
          <cell r="C33" t="str">
            <v>否</v>
          </cell>
          <cell r="D33">
            <v>38830</v>
          </cell>
          <cell r="E33">
            <v>14149.65</v>
          </cell>
        </row>
        <row r="34">
          <cell r="A34" t="str">
            <v>0705573814</v>
          </cell>
          <cell r="B34" t="str">
            <v>涞源英能新能源科技有限公司</v>
          </cell>
          <cell r="C34" t="str">
            <v>否</v>
          </cell>
          <cell r="D34">
            <v>40331</v>
          </cell>
          <cell r="E34">
            <v>14696.62</v>
          </cell>
        </row>
        <row r="35">
          <cell r="A35" t="str">
            <v>0705590673</v>
          </cell>
          <cell r="B35" t="str">
            <v>涞源英能新能源科技有限公司</v>
          </cell>
          <cell r="C35" t="str">
            <v>否</v>
          </cell>
          <cell r="D35">
            <v>32638</v>
          </cell>
          <cell r="E35">
            <v>11893.29</v>
          </cell>
        </row>
        <row r="36">
          <cell r="A36" t="str">
            <v>0705603634</v>
          </cell>
          <cell r="B36" t="str">
            <v>涞源英能新能源科技有限公司</v>
          </cell>
          <cell r="C36" t="str">
            <v>否</v>
          </cell>
          <cell r="D36">
            <v>34447</v>
          </cell>
          <cell r="E36">
            <v>12552.49</v>
          </cell>
        </row>
        <row r="37">
          <cell r="A37" t="str">
            <v>0705620914</v>
          </cell>
          <cell r="B37" t="str">
            <v>涞源英能新能源科技有限公司</v>
          </cell>
          <cell r="C37" t="str">
            <v>否</v>
          </cell>
          <cell r="D37">
            <v>34451</v>
          </cell>
          <cell r="E37">
            <v>12553.94</v>
          </cell>
        </row>
        <row r="38">
          <cell r="A38" t="str">
            <v>0705637570</v>
          </cell>
          <cell r="B38" t="str">
            <v>涞源英能新能源科技有限公司</v>
          </cell>
          <cell r="C38" t="str">
            <v>否</v>
          </cell>
          <cell r="D38">
            <v>34001</v>
          </cell>
          <cell r="E38">
            <v>12389.96</v>
          </cell>
        </row>
        <row r="39">
          <cell r="A39" t="str">
            <v>0705664369</v>
          </cell>
          <cell r="B39" t="str">
            <v>涞源英能新能源科技有限公司</v>
          </cell>
          <cell r="C39" t="str">
            <v>否</v>
          </cell>
          <cell r="D39">
            <v>35384</v>
          </cell>
          <cell r="E39">
            <v>12893.93</v>
          </cell>
        </row>
        <row r="40">
          <cell r="A40" t="str">
            <v>0705684026</v>
          </cell>
          <cell r="B40" t="str">
            <v>涞源英能新能源科技有限公司</v>
          </cell>
          <cell r="C40" t="str">
            <v>否</v>
          </cell>
          <cell r="D40">
            <v>38063</v>
          </cell>
          <cell r="E40">
            <v>13870.16</v>
          </cell>
        </row>
        <row r="41">
          <cell r="A41" t="str">
            <v>0705686686</v>
          </cell>
          <cell r="B41" t="str">
            <v>涞源英能新能源科技有限公司</v>
          </cell>
          <cell r="C41" t="str">
            <v>否</v>
          </cell>
          <cell r="D41">
            <v>37984</v>
          </cell>
          <cell r="E41">
            <v>13841.37</v>
          </cell>
        </row>
        <row r="42">
          <cell r="A42" t="str">
            <v>0705687403</v>
          </cell>
          <cell r="B42" t="str">
            <v>涞源英能新能源科技有限公司</v>
          </cell>
          <cell r="C42" t="str">
            <v>否</v>
          </cell>
          <cell r="D42">
            <v>37252</v>
          </cell>
          <cell r="E42">
            <v>13574.63</v>
          </cell>
        </row>
        <row r="43">
          <cell r="A43" t="str">
            <v>0705688318</v>
          </cell>
          <cell r="B43" t="str">
            <v>涞源英能新能源科技有限公司</v>
          </cell>
          <cell r="C43" t="str">
            <v>否</v>
          </cell>
          <cell r="D43">
            <v>37518</v>
          </cell>
          <cell r="E43">
            <v>13671.56</v>
          </cell>
        </row>
        <row r="44">
          <cell r="A44" t="str">
            <v>0705690168</v>
          </cell>
          <cell r="B44" t="str">
            <v>涞源英能新能源科技有限公司</v>
          </cell>
          <cell r="C44" t="str">
            <v>否</v>
          </cell>
          <cell r="D44">
            <v>37454</v>
          </cell>
          <cell r="E44">
            <v>13648.24</v>
          </cell>
        </row>
        <row r="45">
          <cell r="A45" t="str">
            <v>0705691871</v>
          </cell>
          <cell r="B45" t="str">
            <v>涞源英能新能源科技有限公司</v>
          </cell>
          <cell r="C45" t="str">
            <v>否</v>
          </cell>
          <cell r="D45">
            <v>34958</v>
          </cell>
          <cell r="E45">
            <v>12738.7</v>
          </cell>
        </row>
        <row r="46">
          <cell r="A46" t="str">
            <v>0705699569</v>
          </cell>
          <cell r="B46" t="str">
            <v>涞源英能新能源科技有限公司</v>
          </cell>
          <cell r="C46" t="str">
            <v>否</v>
          </cell>
          <cell r="D46">
            <v>40484</v>
          </cell>
          <cell r="E46">
            <v>14752.37</v>
          </cell>
        </row>
        <row r="47">
          <cell r="A47" t="str">
            <v>0705705343</v>
          </cell>
          <cell r="B47" t="str">
            <v>涞源英能新能源科技有限公司</v>
          </cell>
          <cell r="C47" t="str">
            <v>否</v>
          </cell>
          <cell r="D47">
            <v>38683</v>
          </cell>
          <cell r="E47">
            <v>14096.09</v>
          </cell>
        </row>
        <row r="48">
          <cell r="A48" t="str">
            <v>0705721604</v>
          </cell>
          <cell r="B48" t="str">
            <v>涞源英能新能源科技有限公司</v>
          </cell>
          <cell r="C48" t="str">
            <v>否</v>
          </cell>
          <cell r="D48">
            <v>37382</v>
          </cell>
          <cell r="E48">
            <v>13622</v>
          </cell>
        </row>
        <row r="49">
          <cell r="A49" t="str">
            <v>0705727497</v>
          </cell>
          <cell r="B49" t="str">
            <v>涞源英能新能源科技有限公司</v>
          </cell>
          <cell r="C49" t="str">
            <v>否</v>
          </cell>
          <cell r="D49">
            <v>34654</v>
          </cell>
          <cell r="E49">
            <v>12627.92</v>
          </cell>
        </row>
        <row r="50">
          <cell r="A50" t="str">
            <v>0719070211</v>
          </cell>
          <cell r="B50" t="str">
            <v>涞源英能新能源科技有限公司</v>
          </cell>
          <cell r="C50" t="str">
            <v>否</v>
          </cell>
          <cell r="D50">
            <v>21006</v>
          </cell>
          <cell r="E50">
            <v>7654.59</v>
          </cell>
        </row>
        <row r="51">
          <cell r="A51" t="str">
            <v>0719903975</v>
          </cell>
          <cell r="B51" t="str">
            <v>涞源英能新能源科技有限公司</v>
          </cell>
          <cell r="C51" t="str">
            <v>否</v>
          </cell>
          <cell r="D51">
            <v>44668</v>
          </cell>
          <cell r="E51">
            <v>16277.02</v>
          </cell>
        </row>
        <row r="52">
          <cell r="A52" t="str">
            <v>0719905997</v>
          </cell>
          <cell r="B52" t="str">
            <v>涞源英能新能源科技有限公司</v>
          </cell>
          <cell r="C52" t="str">
            <v>否</v>
          </cell>
          <cell r="D52">
            <v>23501</v>
          </cell>
          <cell r="E52">
            <v>8563.76</v>
          </cell>
        </row>
        <row r="53">
          <cell r="A53" t="str">
            <v>0719907036</v>
          </cell>
          <cell r="B53" t="str">
            <v>涞源英能新能源科技有限公司</v>
          </cell>
          <cell r="C53" t="str">
            <v>否</v>
          </cell>
          <cell r="D53">
            <v>45049</v>
          </cell>
          <cell r="E53">
            <v>16415.86</v>
          </cell>
        </row>
        <row r="54">
          <cell r="A54" t="str">
            <v>0719907209</v>
          </cell>
          <cell r="B54" t="str">
            <v>涞源英能新能源科技有限公司</v>
          </cell>
          <cell r="C54" t="str">
            <v>否</v>
          </cell>
          <cell r="D54">
            <v>44222</v>
          </cell>
          <cell r="E54">
            <v>16114.5</v>
          </cell>
        </row>
        <row r="55">
          <cell r="A55" t="str">
            <v>0719929731</v>
          </cell>
          <cell r="B55" t="str">
            <v>涞源英能新能源科技有限公司</v>
          </cell>
          <cell r="C55" t="str">
            <v>否</v>
          </cell>
          <cell r="D55">
            <v>11771</v>
          </cell>
          <cell r="E55">
            <v>4289.35</v>
          </cell>
        </row>
        <row r="56">
          <cell r="A56" t="str">
            <v>0719931015</v>
          </cell>
          <cell r="B56" t="str">
            <v>涞源英能新能源科技有限公司</v>
          </cell>
          <cell r="C56" t="str">
            <v>否</v>
          </cell>
          <cell r="D56">
            <v>38719</v>
          </cell>
          <cell r="E56">
            <v>14109.2</v>
          </cell>
        </row>
        <row r="57">
          <cell r="A57" t="str">
            <v>0723853929</v>
          </cell>
          <cell r="B57" t="str">
            <v>涞源英能新能源科技有限公司</v>
          </cell>
          <cell r="C57" t="str">
            <v>否</v>
          </cell>
          <cell r="D57">
            <v>40284</v>
          </cell>
          <cell r="E57">
            <v>14679.49</v>
          </cell>
        </row>
        <row r="58">
          <cell r="A58" t="str">
            <v>0723858083</v>
          </cell>
          <cell r="B58" t="str">
            <v>涞源英能新能源科技有限公司</v>
          </cell>
          <cell r="C58" t="str">
            <v>否</v>
          </cell>
          <cell r="D58">
            <v>40604</v>
          </cell>
          <cell r="E58">
            <v>14796.1</v>
          </cell>
        </row>
        <row r="59">
          <cell r="A59" t="str">
            <v>0723880154</v>
          </cell>
          <cell r="B59" t="str">
            <v>涞源英能新能源科技有限公司</v>
          </cell>
          <cell r="C59" t="str">
            <v>否</v>
          </cell>
          <cell r="D59">
            <v>39532</v>
          </cell>
          <cell r="E59">
            <v>14405.46</v>
          </cell>
        </row>
        <row r="60">
          <cell r="A60" t="str">
            <v>0723886732</v>
          </cell>
          <cell r="B60" t="str">
            <v>涞源英能新能源科技有限公司</v>
          </cell>
          <cell r="C60" t="str">
            <v>否</v>
          </cell>
          <cell r="D60">
            <v>40118</v>
          </cell>
          <cell r="E60">
            <v>14619</v>
          </cell>
        </row>
        <row r="61">
          <cell r="A61" t="str">
            <v>0723895163</v>
          </cell>
          <cell r="B61" t="str">
            <v>涞源英能新能源科技有限公司</v>
          </cell>
          <cell r="C61" t="str">
            <v>否</v>
          </cell>
          <cell r="D61">
            <v>41178</v>
          </cell>
          <cell r="E61">
            <v>15005.26</v>
          </cell>
        </row>
        <row r="62">
          <cell r="A62" t="str">
            <v>0723901569</v>
          </cell>
          <cell r="B62" t="str">
            <v>涞源英能新能源科技有限公司</v>
          </cell>
          <cell r="C62" t="str">
            <v>否</v>
          </cell>
          <cell r="D62">
            <v>36138</v>
          </cell>
          <cell r="E62">
            <v>13168.69</v>
          </cell>
        </row>
        <row r="63">
          <cell r="A63" t="str">
            <v>0723904047</v>
          </cell>
          <cell r="B63" t="str">
            <v>涞源英能新能源科技有限公司</v>
          </cell>
          <cell r="C63" t="str">
            <v>否</v>
          </cell>
          <cell r="D63">
            <v>41410</v>
          </cell>
          <cell r="E63">
            <v>15089.8</v>
          </cell>
        </row>
        <row r="64">
          <cell r="A64" t="str">
            <v>0723906551</v>
          </cell>
          <cell r="B64" t="str">
            <v>涞源英能新能源科技有限公司</v>
          </cell>
          <cell r="C64" t="str">
            <v>否</v>
          </cell>
          <cell r="D64">
            <v>44147</v>
          </cell>
          <cell r="E64">
            <v>16087.17</v>
          </cell>
        </row>
        <row r="65">
          <cell r="A65" t="str">
            <v>0723906782</v>
          </cell>
          <cell r="B65" t="str">
            <v>涞源英能新能源科技有限公司</v>
          </cell>
          <cell r="C65" t="str">
            <v>否</v>
          </cell>
          <cell r="D65">
            <v>19823</v>
          </cell>
          <cell r="E65">
            <v>7223.5</v>
          </cell>
        </row>
        <row r="66">
          <cell r="A66" t="str">
            <v>0723907394</v>
          </cell>
          <cell r="B66" t="str">
            <v>涞源英能新能源科技有限公司</v>
          </cell>
          <cell r="C66" t="str">
            <v>否</v>
          </cell>
          <cell r="D66">
            <v>17071</v>
          </cell>
          <cell r="E66">
            <v>6220.67</v>
          </cell>
        </row>
        <row r="67">
          <cell r="A67" t="str">
            <v>0723907697</v>
          </cell>
          <cell r="B67" t="str">
            <v>涞源英能新能源科技有限公司</v>
          </cell>
          <cell r="C67" t="str">
            <v>否</v>
          </cell>
          <cell r="D67">
            <v>44521</v>
          </cell>
          <cell r="E67">
            <v>16223.45</v>
          </cell>
        </row>
        <row r="68">
          <cell r="A68" t="str">
            <v>0723907831</v>
          </cell>
          <cell r="B68" t="str">
            <v>涞源英能新能源科技有限公司</v>
          </cell>
          <cell r="C68" t="str">
            <v>否</v>
          </cell>
          <cell r="D68">
            <v>42050</v>
          </cell>
          <cell r="E68">
            <v>15323.02</v>
          </cell>
        </row>
        <row r="69">
          <cell r="A69" t="str">
            <v>0723907873</v>
          </cell>
          <cell r="B69" t="str">
            <v>涞源英能新能源科技有限公司</v>
          </cell>
          <cell r="C69" t="str">
            <v>否</v>
          </cell>
          <cell r="D69">
            <v>44234</v>
          </cell>
          <cell r="E69">
            <v>16118.87</v>
          </cell>
        </row>
        <row r="70">
          <cell r="A70" t="str">
            <v>0723907945</v>
          </cell>
          <cell r="B70" t="str">
            <v>涞源英能新能源科技有限公司</v>
          </cell>
          <cell r="C70" t="str">
            <v>否</v>
          </cell>
          <cell r="D70">
            <v>19636</v>
          </cell>
          <cell r="E70">
            <v>7155.36</v>
          </cell>
        </row>
        <row r="71">
          <cell r="A71" t="str">
            <v>0723908111</v>
          </cell>
          <cell r="B71" t="str">
            <v>涞源英能新能源科技有限公司</v>
          </cell>
          <cell r="C71" t="str">
            <v>否</v>
          </cell>
          <cell r="D71">
            <v>41878</v>
          </cell>
          <cell r="E71">
            <v>15260.34</v>
          </cell>
        </row>
        <row r="72">
          <cell r="A72" t="str">
            <v>0723908166</v>
          </cell>
          <cell r="B72" t="str">
            <v>涞源英能新能源科技有限公司</v>
          </cell>
          <cell r="C72" t="str">
            <v>否</v>
          </cell>
          <cell r="D72">
            <v>44281</v>
          </cell>
          <cell r="E72">
            <v>16136</v>
          </cell>
        </row>
        <row r="73">
          <cell r="A73" t="str">
            <v>0723908502</v>
          </cell>
          <cell r="B73" t="str">
            <v>涞源英能新能源科技有限公司</v>
          </cell>
          <cell r="C73" t="str">
            <v>否</v>
          </cell>
          <cell r="D73">
            <v>41996</v>
          </cell>
          <cell r="E73">
            <v>15303.34</v>
          </cell>
        </row>
        <row r="74">
          <cell r="A74" t="str">
            <v>0723911007</v>
          </cell>
          <cell r="B74" t="str">
            <v>涞源英能新能源科技有限公司</v>
          </cell>
          <cell r="C74" t="str">
            <v>否</v>
          </cell>
          <cell r="D74">
            <v>43562</v>
          </cell>
          <cell r="E74">
            <v>15873.99</v>
          </cell>
        </row>
        <row r="75">
          <cell r="A75" t="str">
            <v>0723917379</v>
          </cell>
          <cell r="B75" t="str">
            <v>涞源英能新能源科技有限公司</v>
          </cell>
          <cell r="C75" t="str">
            <v>否</v>
          </cell>
          <cell r="D75">
            <v>37237</v>
          </cell>
          <cell r="E75">
            <v>13569.16</v>
          </cell>
        </row>
        <row r="76">
          <cell r="A76" t="str">
            <v>0723927107</v>
          </cell>
          <cell r="B76" t="str">
            <v>涞源英能新能源科技有限公司</v>
          </cell>
          <cell r="C76" t="str">
            <v>否</v>
          </cell>
          <cell r="D76">
            <v>43751</v>
          </cell>
          <cell r="E76">
            <v>15942.86</v>
          </cell>
        </row>
        <row r="77">
          <cell r="A77" t="str">
            <v>0723927149</v>
          </cell>
          <cell r="B77" t="str">
            <v>涞源英能新能源科技有限公司</v>
          </cell>
          <cell r="C77" t="str">
            <v>否</v>
          </cell>
          <cell r="D77">
            <v>43594</v>
          </cell>
          <cell r="E77">
            <v>15885.65</v>
          </cell>
        </row>
        <row r="78">
          <cell r="A78" t="str">
            <v>0723927208</v>
          </cell>
          <cell r="B78" t="str">
            <v>涞源英能新能源科技有限公司</v>
          </cell>
          <cell r="C78" t="str">
            <v>否</v>
          </cell>
          <cell r="D78">
            <v>43398</v>
          </cell>
          <cell r="E78">
            <v>15814.23</v>
          </cell>
        </row>
        <row r="79">
          <cell r="A79" t="str">
            <v>0723927279</v>
          </cell>
          <cell r="B79" t="str">
            <v>涞源英能新能源科技有限公司</v>
          </cell>
          <cell r="C79" t="str">
            <v>否</v>
          </cell>
          <cell r="D79">
            <v>43272</v>
          </cell>
          <cell r="E79">
            <v>15768.32</v>
          </cell>
        </row>
        <row r="80">
          <cell r="A80" t="str">
            <v>0723927367</v>
          </cell>
          <cell r="B80" t="str">
            <v>涞源英能新能源科技有限公司</v>
          </cell>
          <cell r="C80" t="str">
            <v>否</v>
          </cell>
          <cell r="D80">
            <v>43028</v>
          </cell>
          <cell r="E80">
            <v>15679.4</v>
          </cell>
        </row>
        <row r="81">
          <cell r="A81" t="str">
            <v>0723927426</v>
          </cell>
          <cell r="B81" t="str">
            <v>涞源英能新能源科技有限公司</v>
          </cell>
          <cell r="C81" t="str">
            <v>否</v>
          </cell>
          <cell r="D81">
            <v>43128</v>
          </cell>
          <cell r="E81">
            <v>15715.84</v>
          </cell>
        </row>
        <row r="82">
          <cell r="A82" t="str">
            <v>0723928953</v>
          </cell>
          <cell r="B82" t="str">
            <v>涞源英能新能源科技有限公司</v>
          </cell>
          <cell r="C82" t="str">
            <v>否</v>
          </cell>
          <cell r="D82">
            <v>43450</v>
          </cell>
          <cell r="E82">
            <v>15833.18</v>
          </cell>
        </row>
        <row r="83">
          <cell r="A83" t="str">
            <v>0723930295</v>
          </cell>
          <cell r="B83" t="str">
            <v>涞源英能新能源科技有限公司</v>
          </cell>
          <cell r="C83" t="str">
            <v>否</v>
          </cell>
          <cell r="D83">
            <v>43870</v>
          </cell>
          <cell r="E83">
            <v>15986.23</v>
          </cell>
        </row>
        <row r="84">
          <cell r="A84" t="str">
            <v>0723931269</v>
          </cell>
          <cell r="B84" t="str">
            <v>涞源英能新能源科技有限公司</v>
          </cell>
          <cell r="C84" t="str">
            <v>否</v>
          </cell>
          <cell r="D84">
            <v>42334</v>
          </cell>
          <cell r="E84">
            <v>15426.51</v>
          </cell>
        </row>
        <row r="85">
          <cell r="A85" t="str">
            <v>0723933816</v>
          </cell>
          <cell r="B85" t="str">
            <v>涞源英能新能源科技有限公司</v>
          </cell>
          <cell r="C85" t="str">
            <v>否</v>
          </cell>
          <cell r="D85">
            <v>41654</v>
          </cell>
          <cell r="E85">
            <v>15178.72</v>
          </cell>
        </row>
        <row r="86">
          <cell r="A86" t="str">
            <v>0723934170</v>
          </cell>
          <cell r="B86" t="str">
            <v>涞源英能新能源科技有限公司</v>
          </cell>
          <cell r="C86" t="str">
            <v>否</v>
          </cell>
          <cell r="D86">
            <v>42449</v>
          </cell>
          <cell r="E86">
            <v>15468.42</v>
          </cell>
        </row>
        <row r="87">
          <cell r="A87" t="str">
            <v>0723948287</v>
          </cell>
          <cell r="B87" t="str">
            <v>涞源英能新能源科技有限公司</v>
          </cell>
          <cell r="C87" t="str">
            <v>否</v>
          </cell>
          <cell r="D87">
            <v>43019</v>
          </cell>
          <cell r="E87">
            <v>15676.12</v>
          </cell>
        </row>
        <row r="88">
          <cell r="A88" t="str">
            <v>0723950271</v>
          </cell>
          <cell r="B88" t="str">
            <v>涞源英能新能源科技有限公司</v>
          </cell>
          <cell r="C88" t="str">
            <v>否</v>
          </cell>
          <cell r="D88">
            <v>36697</v>
          </cell>
          <cell r="E88">
            <v>13372.39</v>
          </cell>
        </row>
        <row r="89">
          <cell r="A89" t="str">
            <v>0723950659</v>
          </cell>
          <cell r="B89" t="str">
            <v>涞源英能新能源科技有限公司</v>
          </cell>
          <cell r="C89" t="str">
            <v>否</v>
          </cell>
          <cell r="D89">
            <v>40660</v>
          </cell>
          <cell r="E89">
            <v>14816.5</v>
          </cell>
        </row>
        <row r="90">
          <cell r="A90" t="str">
            <v>0723950880</v>
          </cell>
          <cell r="B90" t="str">
            <v>涞源英能新能源科技有限公司</v>
          </cell>
          <cell r="C90" t="str">
            <v>否</v>
          </cell>
          <cell r="D90">
            <v>34502</v>
          </cell>
          <cell r="E90">
            <v>12572.53</v>
          </cell>
        </row>
        <row r="91">
          <cell r="A91" t="str">
            <v>0723956686</v>
          </cell>
          <cell r="B91" t="str">
            <v>涞源英能新能源科技有限公司</v>
          </cell>
          <cell r="C91" t="str">
            <v>否</v>
          </cell>
          <cell r="D91">
            <v>33414</v>
          </cell>
          <cell r="E91">
            <v>12176.06</v>
          </cell>
        </row>
        <row r="92">
          <cell r="A92" t="str">
            <v>0723956833</v>
          </cell>
          <cell r="B92" t="str">
            <v>涞源英能新能源科技有限公司</v>
          </cell>
          <cell r="C92" t="str">
            <v>否</v>
          </cell>
          <cell r="D92">
            <v>44516</v>
          </cell>
          <cell r="E92">
            <v>16221.63</v>
          </cell>
        </row>
        <row r="93">
          <cell r="A93" t="str">
            <v>0723960591</v>
          </cell>
          <cell r="B93" t="str">
            <v>涞源英能新能源科技有限公司</v>
          </cell>
          <cell r="C93" t="str">
            <v>否</v>
          </cell>
          <cell r="D93">
            <v>43183</v>
          </cell>
          <cell r="E93">
            <v>15735.89</v>
          </cell>
        </row>
        <row r="94">
          <cell r="A94" t="str">
            <v>0723960852</v>
          </cell>
          <cell r="B94" t="str">
            <v>涞源英能新能源科技有限公司</v>
          </cell>
          <cell r="C94" t="str">
            <v>否</v>
          </cell>
          <cell r="D94">
            <v>44368</v>
          </cell>
          <cell r="E94">
            <v>16167.7</v>
          </cell>
        </row>
        <row r="95">
          <cell r="A95" t="str">
            <v>0723962005</v>
          </cell>
          <cell r="B95" t="str">
            <v>涞源英能新能源科技有限公司</v>
          </cell>
          <cell r="C95" t="str">
            <v>否</v>
          </cell>
          <cell r="D95">
            <v>41983</v>
          </cell>
          <cell r="E95">
            <v>15298.61</v>
          </cell>
        </row>
        <row r="96">
          <cell r="A96" t="str">
            <v>0723963499</v>
          </cell>
          <cell r="B96" t="str">
            <v>涞源英能新能源科技有限公司</v>
          </cell>
          <cell r="C96" t="str">
            <v>否</v>
          </cell>
          <cell r="D96">
            <v>43012</v>
          </cell>
          <cell r="E96">
            <v>15673.57</v>
          </cell>
        </row>
        <row r="97">
          <cell r="A97" t="str">
            <v>0723963532</v>
          </cell>
          <cell r="B97" t="str">
            <v>涞源英能新能源科技有限公司</v>
          </cell>
          <cell r="C97" t="str">
            <v>否</v>
          </cell>
          <cell r="D97">
            <v>44144</v>
          </cell>
          <cell r="E97">
            <v>16086.07</v>
          </cell>
        </row>
        <row r="98">
          <cell r="A98" t="str">
            <v>0723963620</v>
          </cell>
          <cell r="B98" t="str">
            <v>涞源英能新能源科技有限公司</v>
          </cell>
          <cell r="C98" t="str">
            <v>否</v>
          </cell>
          <cell r="D98">
            <v>11426</v>
          </cell>
          <cell r="E98">
            <v>4163.63</v>
          </cell>
        </row>
        <row r="99">
          <cell r="A99" t="str">
            <v>0723965860</v>
          </cell>
          <cell r="B99" t="str">
            <v>涞源英能新能源科技有限公司</v>
          </cell>
          <cell r="C99" t="str">
            <v>否</v>
          </cell>
          <cell r="D99">
            <v>16688</v>
          </cell>
          <cell r="E99">
            <v>6081.11</v>
          </cell>
        </row>
        <row r="100">
          <cell r="A100" t="str">
            <v>0723970202</v>
          </cell>
          <cell r="B100" t="str">
            <v>涞源英能新能源科技有限公司</v>
          </cell>
          <cell r="C100" t="str">
            <v>否</v>
          </cell>
          <cell r="D100">
            <v>6773</v>
          </cell>
          <cell r="E100">
            <v>2468.08</v>
          </cell>
        </row>
        <row r="101">
          <cell r="A101" t="str">
            <v>0723970462</v>
          </cell>
          <cell r="B101" t="str">
            <v>涞源英能新能源科技有限公司</v>
          </cell>
          <cell r="C101" t="str">
            <v>否</v>
          </cell>
          <cell r="D101">
            <v>40102</v>
          </cell>
          <cell r="E101">
            <v>14613.17</v>
          </cell>
        </row>
        <row r="102">
          <cell r="A102" t="str">
            <v>0724014387</v>
          </cell>
          <cell r="B102" t="str">
            <v>涞源英能新能源科技有限公司</v>
          </cell>
          <cell r="C102" t="str">
            <v>否</v>
          </cell>
          <cell r="D102">
            <v>34127</v>
          </cell>
          <cell r="E102">
            <v>12435.88</v>
          </cell>
        </row>
        <row r="103">
          <cell r="A103" t="str">
            <v>0724016660</v>
          </cell>
          <cell r="B103" t="str">
            <v>涞源英能新能源科技有限公司</v>
          </cell>
          <cell r="C103" t="str">
            <v>否</v>
          </cell>
          <cell r="D103">
            <v>42894</v>
          </cell>
          <cell r="E103">
            <v>15630.57</v>
          </cell>
        </row>
        <row r="104">
          <cell r="A104" t="str">
            <v>0724027127</v>
          </cell>
          <cell r="B104" t="str">
            <v>涞源英能新能源科技有限公司</v>
          </cell>
          <cell r="C104" t="str">
            <v>否</v>
          </cell>
          <cell r="D104">
            <v>44899</v>
          </cell>
          <cell r="E104">
            <v>16361.2</v>
          </cell>
        </row>
        <row r="105">
          <cell r="A105" t="str">
            <v>0724041147</v>
          </cell>
          <cell r="B105" t="str">
            <v>涞源英能新能源科技有限公司</v>
          </cell>
          <cell r="C105" t="str">
            <v>否</v>
          </cell>
          <cell r="D105">
            <v>43044</v>
          </cell>
          <cell r="E105">
            <v>15685.23</v>
          </cell>
        </row>
        <row r="106">
          <cell r="A106" t="str">
            <v>0724041886</v>
          </cell>
          <cell r="B106" t="str">
            <v>涞源英能新能源科技有限公司</v>
          </cell>
          <cell r="C106" t="str">
            <v>否</v>
          </cell>
          <cell r="D106">
            <v>42096</v>
          </cell>
          <cell r="E106">
            <v>15339.78</v>
          </cell>
        </row>
        <row r="107">
          <cell r="A107" t="str">
            <v>0724047321</v>
          </cell>
          <cell r="B107" t="str">
            <v>涞源英能新能源科技有限公司</v>
          </cell>
          <cell r="C107" t="str">
            <v>否</v>
          </cell>
          <cell r="D107">
            <v>43357</v>
          </cell>
          <cell r="E107">
            <v>15799.29</v>
          </cell>
        </row>
        <row r="108">
          <cell r="A108" t="str">
            <v>0724048236</v>
          </cell>
          <cell r="B108" t="str">
            <v>涞源英能新能源科技有限公司</v>
          </cell>
          <cell r="C108" t="str">
            <v>否</v>
          </cell>
          <cell r="D108">
            <v>42422</v>
          </cell>
          <cell r="E108">
            <v>15458.58</v>
          </cell>
        </row>
        <row r="109">
          <cell r="A109" t="str">
            <v>0724052806</v>
          </cell>
          <cell r="B109" t="str">
            <v>涞源英能新能源科技有限公司</v>
          </cell>
          <cell r="C109" t="str">
            <v>否</v>
          </cell>
          <cell r="D109">
            <v>42305</v>
          </cell>
          <cell r="E109">
            <v>15415.94</v>
          </cell>
        </row>
        <row r="110">
          <cell r="A110" t="str">
            <v>0724053896</v>
          </cell>
          <cell r="B110" t="str">
            <v>涞源英能新能源科技有限公司</v>
          </cell>
          <cell r="C110" t="str">
            <v>否</v>
          </cell>
          <cell r="D110">
            <v>42076</v>
          </cell>
          <cell r="E110">
            <v>15332.49</v>
          </cell>
        </row>
        <row r="111">
          <cell r="A111" t="str">
            <v>0724056101</v>
          </cell>
          <cell r="B111" t="str">
            <v>涞源英能新能源科技有限公司</v>
          </cell>
          <cell r="C111" t="str">
            <v>否</v>
          </cell>
          <cell r="D111">
            <v>43567</v>
          </cell>
          <cell r="E111">
            <v>15875.81</v>
          </cell>
        </row>
        <row r="112">
          <cell r="A112" t="str">
            <v>0724057061</v>
          </cell>
          <cell r="B112" t="str">
            <v>涞源英能新能源科技有限公司</v>
          </cell>
          <cell r="C112" t="str">
            <v>否</v>
          </cell>
          <cell r="D112">
            <v>40968</v>
          </cell>
          <cell r="E112">
            <v>14928.74</v>
          </cell>
        </row>
        <row r="113">
          <cell r="A113" t="str">
            <v>0724057449</v>
          </cell>
          <cell r="B113" t="str">
            <v>涞源英能新能源科技有限公司</v>
          </cell>
          <cell r="C113" t="str">
            <v>否</v>
          </cell>
          <cell r="D113">
            <v>41822</v>
          </cell>
          <cell r="E113">
            <v>15239.94</v>
          </cell>
        </row>
        <row r="114">
          <cell r="A114" t="str">
            <v>0724058875</v>
          </cell>
          <cell r="B114" t="str">
            <v>涞源英能新能源科技有限公司</v>
          </cell>
          <cell r="C114" t="str">
            <v>否</v>
          </cell>
          <cell r="D114">
            <v>42505</v>
          </cell>
          <cell r="E114">
            <v>15488.82</v>
          </cell>
        </row>
        <row r="115">
          <cell r="A115" t="str">
            <v>0724068065</v>
          </cell>
          <cell r="B115" t="str">
            <v>涞源英能新能源科技有限公司</v>
          </cell>
          <cell r="C115" t="str">
            <v>否</v>
          </cell>
          <cell r="D115">
            <v>44186</v>
          </cell>
          <cell r="E115">
            <v>16101.38</v>
          </cell>
        </row>
        <row r="116">
          <cell r="A116" t="str">
            <v>0724170238</v>
          </cell>
          <cell r="B116" t="str">
            <v>涞源英能新能源科技有限公司</v>
          </cell>
          <cell r="C116" t="str">
            <v>否</v>
          </cell>
          <cell r="D116">
            <v>40657</v>
          </cell>
          <cell r="E116">
            <v>14815.41</v>
          </cell>
        </row>
        <row r="117">
          <cell r="A117" t="str">
            <v>0724170384</v>
          </cell>
          <cell r="B117" t="str">
            <v>涞源英能新能源科技有限公司</v>
          </cell>
          <cell r="C117" t="str">
            <v>否</v>
          </cell>
          <cell r="D117">
            <v>42676</v>
          </cell>
          <cell r="E117">
            <v>15551.13</v>
          </cell>
        </row>
        <row r="118">
          <cell r="A118" t="str">
            <v>0724170485</v>
          </cell>
          <cell r="B118" t="str">
            <v>涞源英能新能源科技有限公司</v>
          </cell>
          <cell r="C118" t="str">
            <v>否</v>
          </cell>
          <cell r="D118">
            <v>15589</v>
          </cell>
          <cell r="E118">
            <v>5680.63</v>
          </cell>
        </row>
        <row r="119">
          <cell r="A119" t="str">
            <v>0724170720</v>
          </cell>
          <cell r="B119" t="str">
            <v>涞源英能新能源科技有限公司</v>
          </cell>
          <cell r="C119" t="str">
            <v>否</v>
          </cell>
          <cell r="D119">
            <v>39415</v>
          </cell>
          <cell r="E119">
            <v>14362.83</v>
          </cell>
        </row>
        <row r="120">
          <cell r="A120" t="str">
            <v>0724171114</v>
          </cell>
          <cell r="B120" t="str">
            <v>涞源英能新能源科技有限公司</v>
          </cell>
          <cell r="C120" t="str">
            <v>否</v>
          </cell>
          <cell r="D120">
            <v>42448</v>
          </cell>
          <cell r="E120">
            <v>15468.05</v>
          </cell>
        </row>
        <row r="121">
          <cell r="A121" t="str">
            <v>0724174940</v>
          </cell>
          <cell r="B121" t="str">
            <v>涞源英能新能源科技有限公司</v>
          </cell>
          <cell r="C121" t="str">
            <v>否</v>
          </cell>
          <cell r="D121">
            <v>41408</v>
          </cell>
          <cell r="E121">
            <v>15089.08</v>
          </cell>
        </row>
        <row r="122">
          <cell r="A122" t="str">
            <v>0724175031</v>
          </cell>
          <cell r="B122" t="str">
            <v>涞源英能新能源科技有限公司</v>
          </cell>
          <cell r="C122" t="str">
            <v>否</v>
          </cell>
          <cell r="D122">
            <v>45079</v>
          </cell>
          <cell r="E122">
            <v>16426.79</v>
          </cell>
        </row>
        <row r="123">
          <cell r="A123" t="str">
            <v>0724175480</v>
          </cell>
          <cell r="B123" t="str">
            <v>涞源英能新能源科技有限公司</v>
          </cell>
          <cell r="C123" t="str">
            <v>否</v>
          </cell>
          <cell r="D123">
            <v>29680</v>
          </cell>
          <cell r="E123">
            <v>10815.39</v>
          </cell>
        </row>
        <row r="124">
          <cell r="A124" t="str">
            <v>0724175594</v>
          </cell>
          <cell r="B124" t="str">
            <v>涞源英能新能源科技有限公司</v>
          </cell>
          <cell r="C124" t="str">
            <v>否</v>
          </cell>
          <cell r="D124">
            <v>44770</v>
          </cell>
          <cell r="E124">
            <v>16314.19</v>
          </cell>
        </row>
        <row r="125">
          <cell r="A125" t="str">
            <v>0724176021</v>
          </cell>
          <cell r="B125" t="str">
            <v>涞源英能新能源科技有限公司</v>
          </cell>
          <cell r="C125" t="str">
            <v>否</v>
          </cell>
          <cell r="D125">
            <v>43350</v>
          </cell>
          <cell r="E125">
            <v>15796.74</v>
          </cell>
        </row>
        <row r="126">
          <cell r="A126" t="str">
            <v>0724185856</v>
          </cell>
          <cell r="B126" t="str">
            <v>涞源英能新能源科技有限公司</v>
          </cell>
          <cell r="C126" t="str">
            <v>否</v>
          </cell>
          <cell r="D126">
            <v>42874</v>
          </cell>
          <cell r="E126">
            <v>15623.29</v>
          </cell>
        </row>
        <row r="127">
          <cell r="A127" t="str">
            <v>0724186194</v>
          </cell>
          <cell r="B127" t="str">
            <v>涞源英能新能源科技有限公司</v>
          </cell>
          <cell r="C127" t="str">
            <v>否</v>
          </cell>
          <cell r="D127">
            <v>41384</v>
          </cell>
          <cell r="E127">
            <v>15080.33</v>
          </cell>
        </row>
        <row r="128">
          <cell r="A128" t="str">
            <v>0724218385</v>
          </cell>
          <cell r="B128" t="str">
            <v>涞源英能新能源科技有限公司</v>
          </cell>
          <cell r="C128" t="str">
            <v>否</v>
          </cell>
          <cell r="D128">
            <v>43813</v>
          </cell>
          <cell r="E128">
            <v>15965.46</v>
          </cell>
        </row>
        <row r="129">
          <cell r="A129" t="str">
            <v>0724219519</v>
          </cell>
          <cell r="B129" t="str">
            <v>涞源英能新能源科技有限公司</v>
          </cell>
          <cell r="C129" t="str">
            <v>否</v>
          </cell>
          <cell r="D129">
            <v>41660</v>
          </cell>
          <cell r="E129">
            <v>15180.9</v>
          </cell>
        </row>
        <row r="130">
          <cell r="A130" t="str">
            <v>0724222160</v>
          </cell>
          <cell r="B130" t="str">
            <v>涞源英能新能源科技有限公司</v>
          </cell>
          <cell r="C130" t="str">
            <v>否</v>
          </cell>
          <cell r="D130">
            <v>42612</v>
          </cell>
          <cell r="E130">
            <v>15527.81</v>
          </cell>
        </row>
        <row r="131">
          <cell r="A131" t="str">
            <v>0724297654</v>
          </cell>
          <cell r="B131" t="str">
            <v>涞源英能新能源科技有限公司</v>
          </cell>
          <cell r="C131" t="str">
            <v>否</v>
          </cell>
          <cell r="D131">
            <v>46435</v>
          </cell>
          <cell r="E131">
            <v>16920.91</v>
          </cell>
        </row>
        <row r="132">
          <cell r="A132" t="str">
            <v>0724301458</v>
          </cell>
          <cell r="B132" t="str">
            <v>涞源英能新能源科技有限公司</v>
          </cell>
          <cell r="C132" t="str">
            <v>否</v>
          </cell>
          <cell r="D132">
            <v>45630</v>
          </cell>
          <cell r="E132">
            <v>16627.57</v>
          </cell>
        </row>
        <row r="133">
          <cell r="A133" t="str">
            <v>0724450714</v>
          </cell>
          <cell r="B133" t="str">
            <v>涞源英能新能源科技有限公司</v>
          </cell>
          <cell r="C133" t="str">
            <v>否</v>
          </cell>
          <cell r="D133">
            <v>45510</v>
          </cell>
          <cell r="E133">
            <v>16583.84</v>
          </cell>
        </row>
        <row r="134">
          <cell r="A134" t="str">
            <v>0724454761</v>
          </cell>
          <cell r="B134" t="str">
            <v>涞源英能新能源科技有限公司</v>
          </cell>
          <cell r="C134" t="str">
            <v>否</v>
          </cell>
          <cell r="D134">
            <v>45425</v>
          </cell>
          <cell r="E134">
            <v>16552.87</v>
          </cell>
        </row>
        <row r="135">
          <cell r="A135" t="str">
            <v>0724497676</v>
          </cell>
          <cell r="B135" t="str">
            <v>涞源英能新能源科技有限公司</v>
          </cell>
          <cell r="C135" t="str">
            <v>否</v>
          </cell>
          <cell r="D135">
            <v>9933</v>
          </cell>
          <cell r="E135">
            <v>3619.59</v>
          </cell>
        </row>
        <row r="136">
          <cell r="A136" t="str">
            <v>0724497940</v>
          </cell>
          <cell r="B136" t="str">
            <v>涞源英能新能源科技有限公司</v>
          </cell>
          <cell r="C136" t="str">
            <v>否</v>
          </cell>
          <cell r="D136">
            <v>45104</v>
          </cell>
          <cell r="E136">
            <v>16435.9</v>
          </cell>
        </row>
        <row r="137">
          <cell r="A137" t="str">
            <v>0724498217</v>
          </cell>
          <cell r="B137" t="str">
            <v>涞源英能新能源科技有限公司</v>
          </cell>
          <cell r="C137" t="str">
            <v>否</v>
          </cell>
          <cell r="D137">
            <v>29128</v>
          </cell>
          <cell r="E137">
            <v>10614.24</v>
          </cell>
        </row>
        <row r="138">
          <cell r="A138" t="str">
            <v>0724498624</v>
          </cell>
          <cell r="B138" t="str">
            <v>涞源英能新能源科技有限公司</v>
          </cell>
          <cell r="C138" t="str">
            <v>否</v>
          </cell>
          <cell r="D138">
            <v>45578</v>
          </cell>
          <cell r="E138">
            <v>16608.62</v>
          </cell>
        </row>
        <row r="139">
          <cell r="A139" t="str">
            <v>0724498796</v>
          </cell>
          <cell r="B139" t="str">
            <v>涞源英能新能源科技有限公司</v>
          </cell>
          <cell r="C139" t="str">
            <v>否</v>
          </cell>
          <cell r="D139">
            <v>44742</v>
          </cell>
          <cell r="E139">
            <v>16303.98</v>
          </cell>
        </row>
        <row r="140">
          <cell r="A140" t="str">
            <v>0724603408</v>
          </cell>
          <cell r="B140" t="str">
            <v>涞源英能新能源科技有限公司</v>
          </cell>
          <cell r="C140" t="str">
            <v>否</v>
          </cell>
          <cell r="D140">
            <v>45476</v>
          </cell>
          <cell r="E140">
            <v>16571.45</v>
          </cell>
        </row>
        <row r="141">
          <cell r="A141" t="str">
            <v>0724604313</v>
          </cell>
          <cell r="B141" t="str">
            <v>涞源英能新能源科技有限公司</v>
          </cell>
          <cell r="C141" t="str">
            <v>否</v>
          </cell>
          <cell r="D141">
            <v>23160</v>
          </cell>
          <cell r="E141">
            <v>8439.5</v>
          </cell>
        </row>
        <row r="142">
          <cell r="A142" t="str">
            <v>0724606768</v>
          </cell>
          <cell r="B142" t="str">
            <v>涞源英能新能源科技有限公司</v>
          </cell>
          <cell r="C142" t="str">
            <v>否</v>
          </cell>
          <cell r="D142">
            <v>45524</v>
          </cell>
          <cell r="E142">
            <v>16588.95</v>
          </cell>
        </row>
        <row r="143">
          <cell r="A143" t="str">
            <v>0724606915</v>
          </cell>
          <cell r="B143" t="str">
            <v>涞源英能新能源科技有限公司</v>
          </cell>
          <cell r="C143" t="str">
            <v>否</v>
          </cell>
          <cell r="D143">
            <v>39682</v>
          </cell>
          <cell r="E143">
            <v>14460.12</v>
          </cell>
        </row>
        <row r="144">
          <cell r="A144" t="str">
            <v>0724607152</v>
          </cell>
          <cell r="B144" t="str">
            <v>涞源英能新能源科技有限公司</v>
          </cell>
          <cell r="C144" t="str">
            <v>否</v>
          </cell>
          <cell r="D144">
            <v>39079</v>
          </cell>
          <cell r="E144">
            <v>14240.39</v>
          </cell>
        </row>
        <row r="145">
          <cell r="A145" t="str">
            <v>0724698750</v>
          </cell>
          <cell r="B145" t="str">
            <v>涞源英能新能源科技有限公司</v>
          </cell>
          <cell r="C145" t="str">
            <v>否</v>
          </cell>
          <cell r="D145">
            <v>26963</v>
          </cell>
          <cell r="E145">
            <v>9825.32</v>
          </cell>
        </row>
        <row r="146">
          <cell r="A146" t="str">
            <v>0724705016</v>
          </cell>
          <cell r="B146" t="str">
            <v>涞源英能新能源科技有限公司</v>
          </cell>
          <cell r="C146" t="str">
            <v>否</v>
          </cell>
          <cell r="D146">
            <v>35040</v>
          </cell>
          <cell r="E146">
            <v>12768.58</v>
          </cell>
        </row>
        <row r="147">
          <cell r="A147" t="str">
            <v>0724712034</v>
          </cell>
          <cell r="B147" t="str">
            <v>涞源英能新能源科技有限公司</v>
          </cell>
          <cell r="C147" t="str">
            <v>否</v>
          </cell>
          <cell r="D147">
            <v>39799</v>
          </cell>
          <cell r="E147">
            <v>14502.76</v>
          </cell>
        </row>
        <row r="148">
          <cell r="A148" t="str">
            <v>0724712076</v>
          </cell>
          <cell r="B148" t="str">
            <v>涞源英能新能源科技有限公司</v>
          </cell>
          <cell r="C148" t="str">
            <v>否</v>
          </cell>
          <cell r="D148">
            <v>40782</v>
          </cell>
          <cell r="E148">
            <v>14860.96</v>
          </cell>
        </row>
        <row r="149">
          <cell r="A149" t="str">
            <v>0724712425</v>
          </cell>
          <cell r="B149" t="str">
            <v>涞源英能新能源科技有限公司</v>
          </cell>
          <cell r="C149" t="str">
            <v>否</v>
          </cell>
          <cell r="D149">
            <v>19621</v>
          </cell>
          <cell r="E149">
            <v>7149.89</v>
          </cell>
        </row>
        <row r="150">
          <cell r="A150" t="str">
            <v>0724712496</v>
          </cell>
          <cell r="B150" t="str">
            <v>涞源英能新能源科技有限公司</v>
          </cell>
          <cell r="C150" t="str">
            <v>否</v>
          </cell>
          <cell r="D150">
            <v>41197</v>
          </cell>
          <cell r="E150">
            <v>15012.19</v>
          </cell>
        </row>
        <row r="151">
          <cell r="A151" t="str">
            <v>0724716805</v>
          </cell>
          <cell r="B151" t="str">
            <v>涞源英能新能源科技有限公司</v>
          </cell>
          <cell r="C151" t="str">
            <v>否</v>
          </cell>
          <cell r="D151">
            <v>42881</v>
          </cell>
          <cell r="E151">
            <v>15625.84</v>
          </cell>
        </row>
        <row r="152">
          <cell r="A152" t="str">
            <v>0724716850</v>
          </cell>
          <cell r="B152" t="str">
            <v>涞源英能新能源科技有限公司</v>
          </cell>
          <cell r="C152" t="str">
            <v>否</v>
          </cell>
          <cell r="D152">
            <v>42547</v>
          </cell>
          <cell r="E152">
            <v>15504.13</v>
          </cell>
        </row>
        <row r="153">
          <cell r="A153" t="str">
            <v>0724716964</v>
          </cell>
          <cell r="B153" t="str">
            <v>涞源英能新能源科技有限公司</v>
          </cell>
          <cell r="C153" t="str">
            <v>否</v>
          </cell>
          <cell r="D153">
            <v>44425</v>
          </cell>
          <cell r="E153">
            <v>16188.47</v>
          </cell>
        </row>
        <row r="154">
          <cell r="A154" t="str">
            <v>0724717071</v>
          </cell>
          <cell r="B154" t="str">
            <v>涞源英能新能源科技有限公司</v>
          </cell>
          <cell r="C154" t="str">
            <v>否</v>
          </cell>
          <cell r="D154">
            <v>42576</v>
          </cell>
          <cell r="E154">
            <v>15514.69</v>
          </cell>
        </row>
        <row r="155">
          <cell r="A155" t="str">
            <v>0724717101</v>
          </cell>
          <cell r="B155" t="str">
            <v>涞源英能新能源科技有限公司</v>
          </cell>
          <cell r="C155" t="str">
            <v>否</v>
          </cell>
          <cell r="D155">
            <v>43472</v>
          </cell>
          <cell r="E155">
            <v>15841.2</v>
          </cell>
        </row>
        <row r="156">
          <cell r="A156" t="str">
            <v>0724717358</v>
          </cell>
          <cell r="B156" t="str">
            <v>涞源英能新能源科技有限公司</v>
          </cell>
          <cell r="C156" t="str">
            <v>否</v>
          </cell>
          <cell r="D156">
            <v>42631</v>
          </cell>
          <cell r="E156">
            <v>15534.74</v>
          </cell>
        </row>
        <row r="157">
          <cell r="A157" t="str">
            <v>0724719556</v>
          </cell>
          <cell r="B157" t="str">
            <v>涞源英能新能源科技有限公司</v>
          </cell>
          <cell r="C157" t="str">
            <v>否</v>
          </cell>
          <cell r="D157">
            <v>44318</v>
          </cell>
          <cell r="E157">
            <v>16149.48</v>
          </cell>
        </row>
        <row r="158">
          <cell r="A158" t="str">
            <v>0724719598</v>
          </cell>
          <cell r="B158" t="str">
            <v>涞源英能新能源科技有限公司</v>
          </cell>
          <cell r="C158" t="str">
            <v>否</v>
          </cell>
          <cell r="D158">
            <v>43282</v>
          </cell>
          <cell r="E158">
            <v>15771.96</v>
          </cell>
        </row>
        <row r="159">
          <cell r="A159" t="str">
            <v>0724719673</v>
          </cell>
          <cell r="B159" t="str">
            <v>涞源英能新能源科技有限公司</v>
          </cell>
          <cell r="C159" t="str">
            <v>否</v>
          </cell>
          <cell r="D159">
            <v>45552</v>
          </cell>
          <cell r="E159">
            <v>16599.15</v>
          </cell>
        </row>
        <row r="160">
          <cell r="A160" t="str">
            <v>0724719787</v>
          </cell>
          <cell r="B160" t="str">
            <v>涞源英能新能源科技有限公司</v>
          </cell>
          <cell r="C160" t="str">
            <v>否</v>
          </cell>
          <cell r="D160">
            <v>42379</v>
          </cell>
          <cell r="E160">
            <v>15442.91</v>
          </cell>
        </row>
        <row r="161">
          <cell r="A161" t="str">
            <v>0724720433</v>
          </cell>
          <cell r="B161" t="str">
            <v>涞源英能新能源科技有限公司</v>
          </cell>
          <cell r="C161" t="str">
            <v>否</v>
          </cell>
          <cell r="D161">
            <v>43447</v>
          </cell>
          <cell r="E161">
            <v>15832.09</v>
          </cell>
        </row>
        <row r="162">
          <cell r="A162" t="str">
            <v>0724722194</v>
          </cell>
          <cell r="B162" t="str">
            <v>涞源英能新能源科技有限公司</v>
          </cell>
          <cell r="C162" t="str">
            <v>否</v>
          </cell>
          <cell r="D162">
            <v>44454</v>
          </cell>
          <cell r="E162">
            <v>16199.04</v>
          </cell>
        </row>
        <row r="163">
          <cell r="A163" t="str">
            <v>0724722471</v>
          </cell>
          <cell r="B163" t="str">
            <v>涞源英能新能源科技有限公司</v>
          </cell>
          <cell r="C163" t="str">
            <v>否</v>
          </cell>
          <cell r="D163">
            <v>43306</v>
          </cell>
          <cell r="E163">
            <v>15780.71</v>
          </cell>
        </row>
        <row r="164">
          <cell r="A164" t="str">
            <v>0724722673</v>
          </cell>
          <cell r="B164" t="str">
            <v>涞源英能新能源科技有限公司</v>
          </cell>
          <cell r="C164" t="str">
            <v>否</v>
          </cell>
          <cell r="D164">
            <v>43394</v>
          </cell>
          <cell r="E164">
            <v>15812.77</v>
          </cell>
        </row>
        <row r="165">
          <cell r="A165" t="str">
            <v>0724722859</v>
          </cell>
          <cell r="B165" t="str">
            <v>涞源英能新能源科技有限公司</v>
          </cell>
          <cell r="C165" t="str">
            <v>否</v>
          </cell>
          <cell r="D165">
            <v>44653</v>
          </cell>
          <cell r="E165">
            <v>16271.55</v>
          </cell>
        </row>
        <row r="166">
          <cell r="A166" t="str">
            <v>0724737174</v>
          </cell>
          <cell r="B166" t="str">
            <v>涞源英能新能源科技有限公司</v>
          </cell>
          <cell r="C166" t="str">
            <v>否</v>
          </cell>
          <cell r="D166">
            <v>41948</v>
          </cell>
          <cell r="E166">
            <v>15285.85</v>
          </cell>
        </row>
        <row r="167">
          <cell r="A167" t="str">
            <v>0724763029</v>
          </cell>
          <cell r="B167" t="str">
            <v>涞源英能新能源科技有限公司</v>
          </cell>
          <cell r="C167" t="str">
            <v>否</v>
          </cell>
          <cell r="D167">
            <v>42661</v>
          </cell>
          <cell r="E167">
            <v>15545.67</v>
          </cell>
        </row>
        <row r="168">
          <cell r="A168" t="str">
            <v>0724764660</v>
          </cell>
          <cell r="B168" t="str">
            <v>涞源英能新能源科技有限公司</v>
          </cell>
          <cell r="C168" t="str">
            <v>否</v>
          </cell>
          <cell r="D168">
            <v>46550</v>
          </cell>
          <cell r="E168">
            <v>16962.82</v>
          </cell>
        </row>
        <row r="169">
          <cell r="A169" t="str">
            <v>0724879441</v>
          </cell>
          <cell r="B169" t="str">
            <v>涞源英能新能源科技有限公司</v>
          </cell>
          <cell r="C169" t="str">
            <v>否</v>
          </cell>
          <cell r="D169">
            <v>37813</v>
          </cell>
          <cell r="E169">
            <v>13779.06</v>
          </cell>
        </row>
        <row r="170">
          <cell r="A170" t="str">
            <v>0724889888</v>
          </cell>
          <cell r="B170" t="str">
            <v>涞源英能新能源科技有限公司</v>
          </cell>
          <cell r="C170" t="str">
            <v>否</v>
          </cell>
          <cell r="D170">
            <v>39881</v>
          </cell>
          <cell r="E170">
            <v>14532.64</v>
          </cell>
        </row>
        <row r="171">
          <cell r="A171" t="str">
            <v>0725133465</v>
          </cell>
          <cell r="B171" t="str">
            <v>涞源英能新能源科技有限公司</v>
          </cell>
          <cell r="C171" t="str">
            <v>否</v>
          </cell>
          <cell r="D171">
            <v>5882</v>
          </cell>
          <cell r="E171">
            <v>2143.4</v>
          </cell>
        </row>
        <row r="172">
          <cell r="A172" t="str">
            <v>0725133537</v>
          </cell>
          <cell r="B172" t="str">
            <v>涞源英能新能源科技有限公司</v>
          </cell>
          <cell r="C172" t="str">
            <v>否</v>
          </cell>
          <cell r="D172">
            <v>42727</v>
          </cell>
          <cell r="E172">
            <v>15569.72</v>
          </cell>
        </row>
        <row r="173">
          <cell r="A173" t="str">
            <v>0726198728</v>
          </cell>
          <cell r="B173" t="str">
            <v>涞源英能新能源科技有限公司</v>
          </cell>
          <cell r="C173" t="str">
            <v>否</v>
          </cell>
          <cell r="D173">
            <v>44662</v>
          </cell>
          <cell r="E173">
            <v>16274.83</v>
          </cell>
        </row>
        <row r="174">
          <cell r="A174" t="str">
            <v>0728896972</v>
          </cell>
          <cell r="B174" t="str">
            <v>涞源英能新能源科技有限公司</v>
          </cell>
          <cell r="C174" t="str">
            <v>否</v>
          </cell>
          <cell r="D174">
            <v>40577</v>
          </cell>
          <cell r="E174">
            <v>14786.26</v>
          </cell>
        </row>
        <row r="175">
          <cell r="A175" t="str">
            <v>0728900936</v>
          </cell>
          <cell r="B175" t="str">
            <v>涞源英能新能源科技有限公司</v>
          </cell>
          <cell r="C175" t="str">
            <v>否</v>
          </cell>
          <cell r="D175">
            <v>32281</v>
          </cell>
          <cell r="E175">
            <v>11763.2</v>
          </cell>
        </row>
        <row r="176">
          <cell r="A176" t="str">
            <v>0728902642</v>
          </cell>
          <cell r="B176" t="str">
            <v>涞源英能新能源科技有限公司</v>
          </cell>
          <cell r="C176" t="str">
            <v>否</v>
          </cell>
          <cell r="D176">
            <v>40968</v>
          </cell>
          <cell r="E176">
            <v>14928.74</v>
          </cell>
        </row>
        <row r="177">
          <cell r="A177" t="str">
            <v>0728903241</v>
          </cell>
          <cell r="B177" t="str">
            <v>涞源英能新能源科技有限公司</v>
          </cell>
          <cell r="C177" t="str">
            <v>否</v>
          </cell>
          <cell r="D177">
            <v>19610</v>
          </cell>
          <cell r="E177">
            <v>7145.88</v>
          </cell>
        </row>
        <row r="178">
          <cell r="A178" t="str">
            <v>0728906107</v>
          </cell>
          <cell r="B178" t="str">
            <v>涞源英能新能源科技有限公司</v>
          </cell>
          <cell r="C178" t="str">
            <v>否</v>
          </cell>
          <cell r="D178">
            <v>33194</v>
          </cell>
          <cell r="E178">
            <v>12095.89</v>
          </cell>
        </row>
        <row r="179">
          <cell r="A179" t="str">
            <v>0728909627</v>
          </cell>
          <cell r="B179" t="str">
            <v>涞源英能新能源科技有限公司</v>
          </cell>
          <cell r="C179" t="str">
            <v>否</v>
          </cell>
          <cell r="D179">
            <v>41914</v>
          </cell>
          <cell r="E179">
            <v>15273.46</v>
          </cell>
        </row>
        <row r="180">
          <cell r="A180" t="str">
            <v>0728910559</v>
          </cell>
          <cell r="B180" t="str">
            <v>涞源英能新能源科技有限公司</v>
          </cell>
          <cell r="C180" t="str">
            <v>否</v>
          </cell>
          <cell r="D180">
            <v>13147</v>
          </cell>
          <cell r="E180">
            <v>4790.77</v>
          </cell>
        </row>
        <row r="181">
          <cell r="A181" t="str">
            <v>0728915857</v>
          </cell>
          <cell r="B181" t="str">
            <v>涞源英能新能源科技有限公司</v>
          </cell>
          <cell r="C181" t="str">
            <v>否</v>
          </cell>
          <cell r="D181">
            <v>28798</v>
          </cell>
          <cell r="E181">
            <v>10493.99</v>
          </cell>
        </row>
        <row r="182">
          <cell r="A182" t="str">
            <v>0730795144</v>
          </cell>
          <cell r="B182" t="str">
            <v>涞源英能新能源科技有限公司</v>
          </cell>
          <cell r="C182" t="str">
            <v>否</v>
          </cell>
          <cell r="D182">
            <v>18724</v>
          </cell>
          <cell r="E182">
            <v>6823.03</v>
          </cell>
        </row>
        <row r="183">
          <cell r="A183" t="str">
            <v>0730799784</v>
          </cell>
          <cell r="B183" t="str">
            <v>涞源英能新能源科技有限公司</v>
          </cell>
          <cell r="C183" t="str">
            <v>否</v>
          </cell>
          <cell r="D183">
            <v>44560</v>
          </cell>
          <cell r="E183">
            <v>16237.66</v>
          </cell>
        </row>
        <row r="184">
          <cell r="A184" t="str">
            <v>0730801612</v>
          </cell>
          <cell r="B184" t="str">
            <v>涞源英能新能源科技有限公司</v>
          </cell>
          <cell r="C184" t="str">
            <v>否</v>
          </cell>
          <cell r="D184">
            <v>41287</v>
          </cell>
          <cell r="E184">
            <v>15044.98</v>
          </cell>
        </row>
        <row r="185">
          <cell r="A185" t="str">
            <v>0730801843</v>
          </cell>
          <cell r="B185" t="str">
            <v>涞源英能新能源科技有限公司</v>
          </cell>
          <cell r="C185" t="str">
            <v>否</v>
          </cell>
          <cell r="D185">
            <v>44596</v>
          </cell>
          <cell r="E185">
            <v>16250.78</v>
          </cell>
        </row>
        <row r="186">
          <cell r="A186" t="str">
            <v>0730803520</v>
          </cell>
          <cell r="B186" t="str">
            <v>涞源英能新能源科技有限公司</v>
          </cell>
          <cell r="C186" t="str">
            <v>否</v>
          </cell>
          <cell r="D186">
            <v>41616</v>
          </cell>
          <cell r="E186">
            <v>15164.87</v>
          </cell>
        </row>
        <row r="187">
          <cell r="A187" t="str">
            <v>0730805308</v>
          </cell>
          <cell r="B187" t="str">
            <v>涞源英能新能源科技有限公司</v>
          </cell>
          <cell r="C187" t="str">
            <v>否</v>
          </cell>
          <cell r="D187">
            <v>44521</v>
          </cell>
          <cell r="E187">
            <v>16223.45</v>
          </cell>
        </row>
        <row r="188">
          <cell r="A188" t="str">
            <v>0730828556</v>
          </cell>
          <cell r="B188" t="str">
            <v>涞源英能新能源科技有限公司</v>
          </cell>
          <cell r="C188" t="str">
            <v>否</v>
          </cell>
          <cell r="D188">
            <v>45418</v>
          </cell>
          <cell r="E188">
            <v>16550.32</v>
          </cell>
        </row>
        <row r="189">
          <cell r="A189" t="str">
            <v>0730829458</v>
          </cell>
          <cell r="B189" t="str">
            <v>涞源英能新能源科技有限公司</v>
          </cell>
          <cell r="C189" t="str">
            <v>否</v>
          </cell>
          <cell r="D189">
            <v>22951</v>
          </cell>
          <cell r="E189">
            <v>8363.34</v>
          </cell>
        </row>
        <row r="190">
          <cell r="A190" t="str">
            <v>0731273979</v>
          </cell>
          <cell r="B190" t="str">
            <v>涞源英能新能源科技有限公司</v>
          </cell>
          <cell r="C190" t="str">
            <v>否</v>
          </cell>
          <cell r="D190">
            <v>45816</v>
          </cell>
          <cell r="E190">
            <v>16695.35</v>
          </cell>
        </row>
        <row r="191">
          <cell r="A191" t="str">
            <v>0731429167</v>
          </cell>
          <cell r="B191" t="str">
            <v>涞源英能新能源科技有限公司</v>
          </cell>
          <cell r="C191" t="str">
            <v>否</v>
          </cell>
          <cell r="D191">
            <v>13742</v>
          </cell>
          <cell r="E191">
            <v>5007.58</v>
          </cell>
        </row>
        <row r="192">
          <cell r="A192" t="str">
            <v>0731429284</v>
          </cell>
          <cell r="B192" t="str">
            <v>涞源英能新能源科技有限公司</v>
          </cell>
          <cell r="C192" t="str">
            <v>否</v>
          </cell>
          <cell r="D192">
            <v>43067</v>
          </cell>
          <cell r="E192">
            <v>15693.61</v>
          </cell>
        </row>
        <row r="193">
          <cell r="A193" t="str">
            <v>0734154299</v>
          </cell>
          <cell r="B193" t="str">
            <v>涞源英能新能源科技有限公司</v>
          </cell>
          <cell r="C193" t="str">
            <v>否</v>
          </cell>
          <cell r="D193">
            <v>42260</v>
          </cell>
          <cell r="E193">
            <v>15399.54</v>
          </cell>
        </row>
        <row r="194">
          <cell r="D194">
            <v>7253276</v>
          </cell>
          <cell r="E194">
            <v>2643093.75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分布式发票数据"/>
    </sheetNames>
    <sheetDataSet>
      <sheetData sheetId="0">
        <row r="4">
          <cell r="A4" t="str">
            <v>0705026679</v>
          </cell>
          <cell r="B4" t="str">
            <v>涞源英能新能源科技有限公司</v>
          </cell>
          <cell r="C4" t="str">
            <v>否</v>
          </cell>
          <cell r="D4">
            <v>34856</v>
          </cell>
          <cell r="E4">
            <v>12701.53</v>
          </cell>
        </row>
        <row r="5">
          <cell r="A5" t="str">
            <v>0705051185</v>
          </cell>
          <cell r="B5" t="str">
            <v>涞源英能新能源科技有限公司</v>
          </cell>
          <cell r="C5" t="str">
            <v>否</v>
          </cell>
          <cell r="D5">
            <v>48493</v>
          </cell>
          <cell r="E5">
            <v>17670.85</v>
          </cell>
        </row>
        <row r="6">
          <cell r="A6" t="str">
            <v>0705063469</v>
          </cell>
          <cell r="B6" t="str">
            <v>涞源英能新能源科技有限公司</v>
          </cell>
          <cell r="C6" t="str">
            <v>否</v>
          </cell>
          <cell r="D6">
            <v>45595</v>
          </cell>
          <cell r="E6">
            <v>16614.82</v>
          </cell>
        </row>
        <row r="7">
          <cell r="A7" t="str">
            <v>0705065335</v>
          </cell>
          <cell r="B7" t="str">
            <v>涞源英能新能源科技有限公司</v>
          </cell>
          <cell r="C7" t="str">
            <v>否</v>
          </cell>
          <cell r="D7">
            <v>39588</v>
          </cell>
          <cell r="E7">
            <v>14425.87</v>
          </cell>
        </row>
        <row r="8">
          <cell r="A8" t="str">
            <v>0705096836</v>
          </cell>
          <cell r="B8" t="str">
            <v>涞源英能新能源科技有限公司</v>
          </cell>
          <cell r="C8" t="str">
            <v>否</v>
          </cell>
          <cell r="D8">
            <v>42761</v>
          </cell>
          <cell r="E8">
            <v>15582.11</v>
          </cell>
        </row>
        <row r="9">
          <cell r="A9" t="str">
            <v>0705106654</v>
          </cell>
          <cell r="B9" t="str">
            <v>涞源英能新能源科技有限公司</v>
          </cell>
          <cell r="C9" t="str">
            <v>否</v>
          </cell>
          <cell r="D9">
            <v>40882</v>
          </cell>
          <cell r="E9">
            <v>14897.4</v>
          </cell>
        </row>
        <row r="10">
          <cell r="A10" t="str">
            <v>0705107703</v>
          </cell>
          <cell r="B10" t="str">
            <v>涞源英能新能源科技有限公司</v>
          </cell>
          <cell r="C10" t="str">
            <v>否</v>
          </cell>
          <cell r="D10">
            <v>46559</v>
          </cell>
          <cell r="E10">
            <v>16966.1</v>
          </cell>
        </row>
        <row r="11">
          <cell r="A11" t="str">
            <v>0705110471</v>
          </cell>
          <cell r="B11" t="str">
            <v>涞源英能新能源科技有限公司</v>
          </cell>
          <cell r="C11" t="str">
            <v>否</v>
          </cell>
          <cell r="D11">
            <v>38780</v>
          </cell>
          <cell r="E11">
            <v>14131.43</v>
          </cell>
        </row>
        <row r="12">
          <cell r="A12" t="str">
            <v>0705114343</v>
          </cell>
          <cell r="B12" t="str">
            <v>涞源英能新能源科技有限公司</v>
          </cell>
          <cell r="C12" t="str">
            <v>否</v>
          </cell>
          <cell r="D12">
            <v>45325</v>
          </cell>
          <cell r="E12">
            <v>16516.43</v>
          </cell>
        </row>
        <row r="13">
          <cell r="A13" t="str">
            <v>0705126757</v>
          </cell>
          <cell r="B13" t="str">
            <v>涞源英能新能源科技有限公司</v>
          </cell>
          <cell r="C13" t="str">
            <v>否</v>
          </cell>
          <cell r="D13">
            <v>47120</v>
          </cell>
          <cell r="E13">
            <v>17170.53</v>
          </cell>
        </row>
        <row r="14">
          <cell r="A14" t="str">
            <v>0705138129</v>
          </cell>
          <cell r="B14" t="str">
            <v>涞源英能新能源科技有限公司</v>
          </cell>
          <cell r="C14" t="str">
            <v>否</v>
          </cell>
          <cell r="D14">
            <v>40712</v>
          </cell>
          <cell r="E14">
            <v>14835.45</v>
          </cell>
        </row>
        <row r="15">
          <cell r="A15" t="str">
            <v>0705150710</v>
          </cell>
          <cell r="B15" t="str">
            <v>涞源英能新能源科技有限公司</v>
          </cell>
          <cell r="C15" t="str">
            <v>否</v>
          </cell>
          <cell r="D15">
            <v>44231</v>
          </cell>
          <cell r="E15">
            <v>16117.78</v>
          </cell>
        </row>
        <row r="16">
          <cell r="A16" t="str">
            <v>0705153735</v>
          </cell>
          <cell r="B16" t="str">
            <v>涞源英能新能源科技有限公司</v>
          </cell>
          <cell r="C16" t="str">
            <v>否</v>
          </cell>
          <cell r="D16">
            <v>43438</v>
          </cell>
          <cell r="E16">
            <v>15828.81</v>
          </cell>
        </row>
        <row r="17">
          <cell r="A17" t="str">
            <v>0705189446</v>
          </cell>
          <cell r="B17" t="str">
            <v>涞源英能新能源科技有限公司</v>
          </cell>
          <cell r="C17" t="str">
            <v>否</v>
          </cell>
          <cell r="D17">
            <v>45706</v>
          </cell>
          <cell r="E17">
            <v>16655.27</v>
          </cell>
        </row>
        <row r="18">
          <cell r="A18" t="str">
            <v>0705216300</v>
          </cell>
          <cell r="B18" t="str">
            <v>涞源英能新能源科技有限公司</v>
          </cell>
          <cell r="C18" t="str">
            <v>否</v>
          </cell>
          <cell r="D18">
            <v>41939</v>
          </cell>
          <cell r="E18">
            <v>15282.57</v>
          </cell>
        </row>
        <row r="19">
          <cell r="A19" t="str">
            <v>0705220651</v>
          </cell>
          <cell r="B19" t="str">
            <v>涞源英能新能源科技有限公司</v>
          </cell>
          <cell r="C19" t="str">
            <v>否</v>
          </cell>
          <cell r="D19">
            <v>42953</v>
          </cell>
          <cell r="E19">
            <v>15652.07</v>
          </cell>
        </row>
        <row r="20">
          <cell r="A20" t="str">
            <v>0705403377</v>
          </cell>
          <cell r="B20" t="str">
            <v>涞源英能新能源科技有限公司</v>
          </cell>
          <cell r="C20" t="str">
            <v>否</v>
          </cell>
          <cell r="D20">
            <v>41590</v>
          </cell>
          <cell r="E20">
            <v>15155.4</v>
          </cell>
        </row>
        <row r="21">
          <cell r="A21" t="str">
            <v>0705411024</v>
          </cell>
          <cell r="B21" t="str">
            <v>涞源英能新能源科技有限公司</v>
          </cell>
          <cell r="C21" t="str">
            <v>否</v>
          </cell>
          <cell r="D21">
            <v>44684</v>
          </cell>
          <cell r="E21">
            <v>16282.85</v>
          </cell>
        </row>
        <row r="22">
          <cell r="A22" t="str">
            <v>0705423568</v>
          </cell>
          <cell r="B22" t="str">
            <v>涞源英能新能源科技有限公司</v>
          </cell>
          <cell r="C22" t="str">
            <v>否</v>
          </cell>
          <cell r="D22">
            <v>47800</v>
          </cell>
          <cell r="E22">
            <v>17418.32</v>
          </cell>
        </row>
        <row r="23">
          <cell r="A23" t="str">
            <v>0705426727</v>
          </cell>
          <cell r="B23" t="str">
            <v>涞源英能新能源科技有限公司</v>
          </cell>
          <cell r="C23" t="str">
            <v>否</v>
          </cell>
          <cell r="D23">
            <v>45502</v>
          </cell>
          <cell r="E23">
            <v>16580.93</v>
          </cell>
        </row>
        <row r="24">
          <cell r="A24" t="str">
            <v>0705433022</v>
          </cell>
          <cell r="B24" t="str">
            <v>涞源英能新能源科技有限公司</v>
          </cell>
          <cell r="C24" t="str">
            <v>否</v>
          </cell>
          <cell r="D24">
            <v>46120</v>
          </cell>
          <cell r="E24">
            <v>16806.13</v>
          </cell>
        </row>
        <row r="25">
          <cell r="A25" t="str">
            <v>0705466835</v>
          </cell>
          <cell r="B25" t="str">
            <v>涞源英能新能源科技有限公司</v>
          </cell>
          <cell r="C25" t="str">
            <v>否</v>
          </cell>
          <cell r="D25">
            <v>43898</v>
          </cell>
          <cell r="E25">
            <v>15996.43</v>
          </cell>
        </row>
        <row r="26">
          <cell r="A26" t="str">
            <v>0705480897</v>
          </cell>
          <cell r="B26" t="str">
            <v>涞源英能新能源科技有限公司</v>
          </cell>
          <cell r="C26" t="str">
            <v>否</v>
          </cell>
          <cell r="D26">
            <v>39541</v>
          </cell>
          <cell r="E26">
            <v>14408.74</v>
          </cell>
        </row>
        <row r="27">
          <cell r="A27" t="str">
            <v>0705500195</v>
          </cell>
          <cell r="B27" t="str">
            <v>涞源英能新能源科技有限公司</v>
          </cell>
          <cell r="C27" t="str">
            <v>否</v>
          </cell>
          <cell r="D27">
            <v>44326</v>
          </cell>
          <cell r="E27">
            <v>16152.39</v>
          </cell>
        </row>
        <row r="28">
          <cell r="A28" t="str">
            <v>0705505901</v>
          </cell>
          <cell r="B28" t="str">
            <v>涞源英能新能源科技有限公司</v>
          </cell>
          <cell r="C28" t="str">
            <v>否</v>
          </cell>
          <cell r="D28">
            <v>38500</v>
          </cell>
          <cell r="E28">
            <v>14029.4</v>
          </cell>
        </row>
        <row r="29">
          <cell r="A29" t="str">
            <v>0705511030</v>
          </cell>
          <cell r="B29" t="str">
            <v>涞源英能新能源科技有限公司</v>
          </cell>
          <cell r="C29" t="str">
            <v>否</v>
          </cell>
          <cell r="D29">
            <v>45233</v>
          </cell>
          <cell r="E29">
            <v>16482.91</v>
          </cell>
        </row>
        <row r="30">
          <cell r="A30" t="str">
            <v>0705521350</v>
          </cell>
          <cell r="B30" t="str">
            <v>涞源英能新能源科技有限公司</v>
          </cell>
          <cell r="C30" t="str">
            <v>否</v>
          </cell>
          <cell r="D30">
            <v>40211</v>
          </cell>
          <cell r="E30">
            <v>14652.89</v>
          </cell>
        </row>
        <row r="31">
          <cell r="A31" t="str">
            <v>0705522047</v>
          </cell>
          <cell r="B31" t="str">
            <v>涞源英能新能源科技有限公司</v>
          </cell>
          <cell r="C31" t="str">
            <v>否</v>
          </cell>
          <cell r="D31">
            <v>40000</v>
          </cell>
          <cell r="E31">
            <v>14576</v>
          </cell>
        </row>
        <row r="32">
          <cell r="A32" t="str">
            <v>0705545123</v>
          </cell>
          <cell r="B32" t="str">
            <v>涞源英能新能源科技有限公司</v>
          </cell>
          <cell r="C32" t="str">
            <v>否</v>
          </cell>
          <cell r="D32">
            <v>41972</v>
          </cell>
          <cell r="E32">
            <v>15294.6</v>
          </cell>
        </row>
        <row r="33">
          <cell r="A33" t="str">
            <v>0705561989</v>
          </cell>
          <cell r="B33" t="str">
            <v>涞源英能新能源科技有限公司</v>
          </cell>
          <cell r="C33" t="str">
            <v>否</v>
          </cell>
          <cell r="D33">
            <v>45908</v>
          </cell>
          <cell r="E33">
            <v>16728.88</v>
          </cell>
        </row>
        <row r="34">
          <cell r="A34" t="str">
            <v>0705573814</v>
          </cell>
          <cell r="B34" t="str">
            <v>涞源英能新能源科技有限公司</v>
          </cell>
          <cell r="C34" t="str">
            <v>否</v>
          </cell>
          <cell r="D34">
            <v>45348</v>
          </cell>
          <cell r="E34">
            <v>16524.81</v>
          </cell>
        </row>
        <row r="35">
          <cell r="A35" t="str">
            <v>0705590673</v>
          </cell>
          <cell r="B35" t="str">
            <v>涞源英能新能源科技有限公司</v>
          </cell>
          <cell r="C35" t="str">
            <v>否</v>
          </cell>
          <cell r="D35">
            <v>40862</v>
          </cell>
          <cell r="E35">
            <v>14890.11</v>
          </cell>
        </row>
        <row r="36">
          <cell r="A36" t="str">
            <v>0705603634</v>
          </cell>
          <cell r="B36" t="str">
            <v>涞源英能新能源科技有限公司</v>
          </cell>
          <cell r="C36" t="str">
            <v>否</v>
          </cell>
          <cell r="D36">
            <v>41362</v>
          </cell>
          <cell r="E36">
            <v>15072.31</v>
          </cell>
        </row>
        <row r="37">
          <cell r="A37" t="str">
            <v>0705620914</v>
          </cell>
          <cell r="B37" t="str">
            <v>涞源英能新能源科技有限公司</v>
          </cell>
          <cell r="C37" t="str">
            <v>否</v>
          </cell>
          <cell r="D37">
            <v>40704</v>
          </cell>
          <cell r="E37">
            <v>14832.54</v>
          </cell>
        </row>
        <row r="38">
          <cell r="A38" t="str">
            <v>0705637570</v>
          </cell>
          <cell r="B38" t="str">
            <v>涞源英能新能源科技有限公司</v>
          </cell>
          <cell r="C38" t="str">
            <v>否</v>
          </cell>
          <cell r="D38">
            <v>39244</v>
          </cell>
          <cell r="E38">
            <v>14300.51</v>
          </cell>
        </row>
        <row r="39">
          <cell r="A39" t="str">
            <v>0705664369</v>
          </cell>
          <cell r="B39" t="str">
            <v>涞源英能新能源科技有限公司</v>
          </cell>
          <cell r="C39" t="str">
            <v>否</v>
          </cell>
          <cell r="D39">
            <v>43169</v>
          </cell>
          <cell r="E39">
            <v>15730.78</v>
          </cell>
        </row>
        <row r="40">
          <cell r="A40" t="str">
            <v>0705684026</v>
          </cell>
          <cell r="B40" t="str">
            <v>涞源英能新能源科技有限公司</v>
          </cell>
          <cell r="C40" t="str">
            <v>否</v>
          </cell>
          <cell r="D40">
            <v>43937</v>
          </cell>
          <cell r="E40">
            <v>16010.64</v>
          </cell>
        </row>
        <row r="41">
          <cell r="A41" t="str">
            <v>0705686686</v>
          </cell>
          <cell r="B41" t="str">
            <v>涞源英能新能源科技有限公司</v>
          </cell>
          <cell r="C41" t="str">
            <v>否</v>
          </cell>
          <cell r="D41">
            <v>46234</v>
          </cell>
          <cell r="E41">
            <v>16847.67</v>
          </cell>
        </row>
        <row r="42">
          <cell r="A42" t="str">
            <v>0705687403</v>
          </cell>
          <cell r="B42" t="str">
            <v>涞源英能新能源科技有限公司</v>
          </cell>
          <cell r="C42" t="str">
            <v>否</v>
          </cell>
          <cell r="D42">
            <v>45347</v>
          </cell>
          <cell r="E42">
            <v>16524.45</v>
          </cell>
        </row>
        <row r="43">
          <cell r="A43" t="str">
            <v>0705688318</v>
          </cell>
          <cell r="B43" t="str">
            <v>涞源英能新能源科技有限公司</v>
          </cell>
          <cell r="C43" t="str">
            <v>否</v>
          </cell>
          <cell r="D43">
            <v>39816</v>
          </cell>
          <cell r="E43">
            <v>14508.95</v>
          </cell>
        </row>
        <row r="44">
          <cell r="A44" t="str">
            <v>0705690168</v>
          </cell>
          <cell r="B44" t="str">
            <v>涞源英能新能源科技有限公司</v>
          </cell>
          <cell r="C44" t="str">
            <v>否</v>
          </cell>
          <cell r="D44">
            <v>43820</v>
          </cell>
          <cell r="E44">
            <v>15968.01</v>
          </cell>
        </row>
        <row r="45">
          <cell r="A45" t="str">
            <v>0705691871</v>
          </cell>
          <cell r="B45" t="str">
            <v>涞源英能新能源科技有限公司</v>
          </cell>
          <cell r="C45" t="str">
            <v>否</v>
          </cell>
          <cell r="D45">
            <v>40994</v>
          </cell>
          <cell r="E45">
            <v>14938.21</v>
          </cell>
        </row>
        <row r="46">
          <cell r="A46" t="str">
            <v>0705699569</v>
          </cell>
          <cell r="B46" t="str">
            <v>涞源英能新能源科技有限公司</v>
          </cell>
          <cell r="C46" t="str">
            <v>否</v>
          </cell>
          <cell r="D46">
            <v>47390</v>
          </cell>
          <cell r="E46">
            <v>17268.92</v>
          </cell>
        </row>
        <row r="47">
          <cell r="A47" t="str">
            <v>0705705343</v>
          </cell>
          <cell r="B47" t="str">
            <v>涞源英能新能源科技有限公司</v>
          </cell>
          <cell r="C47" t="str">
            <v>否</v>
          </cell>
          <cell r="D47">
            <v>43908</v>
          </cell>
          <cell r="E47">
            <v>16000.08</v>
          </cell>
        </row>
        <row r="48">
          <cell r="A48" t="str">
            <v>0705721604</v>
          </cell>
          <cell r="B48" t="str">
            <v>涞源英能新能源科技有限公司</v>
          </cell>
          <cell r="C48" t="str">
            <v>否</v>
          </cell>
          <cell r="D48">
            <v>46240</v>
          </cell>
          <cell r="E48">
            <v>16849.86</v>
          </cell>
        </row>
        <row r="49">
          <cell r="A49" t="str">
            <v>0705727497</v>
          </cell>
          <cell r="B49" t="str">
            <v>涞源英能新能源科技有限公司</v>
          </cell>
          <cell r="C49" t="str">
            <v>否</v>
          </cell>
          <cell r="D49">
            <v>41939</v>
          </cell>
          <cell r="E49">
            <v>15282.57</v>
          </cell>
        </row>
        <row r="50">
          <cell r="A50" t="str">
            <v>0719070211</v>
          </cell>
          <cell r="B50" t="str">
            <v>涞源英能新能源科技有限公司</v>
          </cell>
          <cell r="C50" t="str">
            <v>否</v>
          </cell>
          <cell r="D50">
            <v>23100</v>
          </cell>
          <cell r="E50">
            <v>8417.64</v>
          </cell>
        </row>
        <row r="51">
          <cell r="A51" t="str">
            <v>0719903975</v>
          </cell>
          <cell r="B51" t="str">
            <v>涞源英能新能源科技有限公司</v>
          </cell>
          <cell r="C51" t="str">
            <v>否</v>
          </cell>
          <cell r="D51">
            <v>48610</v>
          </cell>
          <cell r="E51">
            <v>17713.48</v>
          </cell>
        </row>
        <row r="52">
          <cell r="A52" t="str">
            <v>0719905997</v>
          </cell>
          <cell r="B52" t="str">
            <v>涞源英能新能源科技有限公司</v>
          </cell>
          <cell r="C52" t="str">
            <v>否</v>
          </cell>
          <cell r="D52">
            <v>25984</v>
          </cell>
          <cell r="E52">
            <v>9468.57</v>
          </cell>
        </row>
        <row r="53">
          <cell r="A53" t="str">
            <v>0719907036</v>
          </cell>
          <cell r="B53" t="str">
            <v>涞源英能新能源科技有限公司</v>
          </cell>
          <cell r="C53" t="str">
            <v>否</v>
          </cell>
          <cell r="D53">
            <v>49410</v>
          </cell>
          <cell r="E53">
            <v>18005</v>
          </cell>
        </row>
        <row r="54">
          <cell r="A54" t="str">
            <v>0719907209</v>
          </cell>
          <cell r="B54" t="str">
            <v>涞源英能新能源科技有限公司</v>
          </cell>
          <cell r="C54" t="str">
            <v>否</v>
          </cell>
          <cell r="D54">
            <v>48312</v>
          </cell>
          <cell r="E54">
            <v>17604.89</v>
          </cell>
        </row>
        <row r="55">
          <cell r="A55" t="str">
            <v>0719929731</v>
          </cell>
          <cell r="B55" t="str">
            <v>涞源英能新能源科技有限公司</v>
          </cell>
          <cell r="C55" t="str">
            <v>否</v>
          </cell>
          <cell r="D55">
            <v>13369</v>
          </cell>
          <cell r="E55">
            <v>4871.66</v>
          </cell>
        </row>
        <row r="56">
          <cell r="A56" t="str">
            <v>0719931015</v>
          </cell>
          <cell r="B56" t="str">
            <v>涞源英能新能源科技有限公司</v>
          </cell>
          <cell r="C56" t="str">
            <v>否</v>
          </cell>
          <cell r="D56">
            <v>43469</v>
          </cell>
          <cell r="E56">
            <v>15840.1</v>
          </cell>
        </row>
        <row r="57">
          <cell r="A57" t="str">
            <v>0723853929</v>
          </cell>
          <cell r="B57" t="str">
            <v>涞源英能新能源科技有限公司</v>
          </cell>
          <cell r="C57" t="str">
            <v>否</v>
          </cell>
          <cell r="D57">
            <v>48457</v>
          </cell>
          <cell r="E57">
            <v>17657.73</v>
          </cell>
        </row>
        <row r="58">
          <cell r="A58" t="str">
            <v>0723858083</v>
          </cell>
          <cell r="B58" t="str">
            <v>涞源英能新能源科技有限公司</v>
          </cell>
          <cell r="C58" t="str">
            <v>否</v>
          </cell>
          <cell r="D58">
            <v>48158</v>
          </cell>
          <cell r="E58">
            <v>17548.78</v>
          </cell>
        </row>
        <row r="59">
          <cell r="A59" t="str">
            <v>0723880154</v>
          </cell>
          <cell r="B59" t="str">
            <v>涞源英能新能源科技有限公司</v>
          </cell>
          <cell r="C59" t="str">
            <v>否</v>
          </cell>
          <cell r="D59">
            <v>46046</v>
          </cell>
          <cell r="E59">
            <v>16779.16</v>
          </cell>
        </row>
        <row r="60">
          <cell r="A60" t="str">
            <v>0723886732</v>
          </cell>
          <cell r="B60" t="str">
            <v>涞源英能新能源科技有限公司</v>
          </cell>
          <cell r="C60" t="str">
            <v>否</v>
          </cell>
          <cell r="D60">
            <v>46135</v>
          </cell>
          <cell r="E60">
            <v>16811.59</v>
          </cell>
        </row>
        <row r="61">
          <cell r="A61" t="str">
            <v>0723895163</v>
          </cell>
          <cell r="B61" t="str">
            <v>涞源英能新能源科技有限公司</v>
          </cell>
          <cell r="C61" t="str">
            <v>否</v>
          </cell>
          <cell r="D61">
            <v>47640</v>
          </cell>
          <cell r="E61">
            <v>17360.02</v>
          </cell>
        </row>
        <row r="62">
          <cell r="A62" t="str">
            <v>0723901569</v>
          </cell>
          <cell r="B62" t="str">
            <v>涞源英能新能源科技有限公司</v>
          </cell>
          <cell r="C62" t="str">
            <v>否</v>
          </cell>
          <cell r="D62">
            <v>45734</v>
          </cell>
          <cell r="E62">
            <v>16665.47</v>
          </cell>
        </row>
        <row r="63">
          <cell r="A63" t="str">
            <v>0723904047</v>
          </cell>
          <cell r="B63" t="str">
            <v>涞源英能新能源科技有限公司</v>
          </cell>
          <cell r="C63" t="str">
            <v>否</v>
          </cell>
          <cell r="D63">
            <v>47809</v>
          </cell>
          <cell r="E63">
            <v>17421.6</v>
          </cell>
        </row>
        <row r="64">
          <cell r="A64" t="str">
            <v>0723906551</v>
          </cell>
          <cell r="B64" t="str">
            <v>涞源英能新能源科技有限公司</v>
          </cell>
          <cell r="C64" t="str">
            <v>否</v>
          </cell>
          <cell r="D64">
            <v>44608</v>
          </cell>
          <cell r="E64">
            <v>16255.16</v>
          </cell>
        </row>
        <row r="65">
          <cell r="A65" t="str">
            <v>0723906782</v>
          </cell>
          <cell r="B65" t="str">
            <v>涞源英能新能源科技有限公司</v>
          </cell>
          <cell r="C65" t="str">
            <v>否</v>
          </cell>
          <cell r="D65">
            <v>22899</v>
          </cell>
          <cell r="E65">
            <v>8344.4</v>
          </cell>
        </row>
        <row r="66">
          <cell r="A66" t="str">
            <v>0723907394</v>
          </cell>
          <cell r="B66" t="str">
            <v>涞源英能新能源科技有限公司</v>
          </cell>
          <cell r="C66" t="str">
            <v>否</v>
          </cell>
          <cell r="D66">
            <v>19124</v>
          </cell>
          <cell r="E66">
            <v>6968.79</v>
          </cell>
        </row>
        <row r="67">
          <cell r="A67" t="str">
            <v>0723907697</v>
          </cell>
          <cell r="B67" t="str">
            <v>涞源英能新能源科技有限公司</v>
          </cell>
          <cell r="C67" t="str">
            <v>否</v>
          </cell>
          <cell r="D67">
            <v>44332</v>
          </cell>
          <cell r="E67">
            <v>16154.58</v>
          </cell>
        </row>
        <row r="68">
          <cell r="A68" t="str">
            <v>0723907831</v>
          </cell>
          <cell r="B68" t="str">
            <v>涞源英能新能源科技有限公司</v>
          </cell>
          <cell r="C68" t="str">
            <v>否</v>
          </cell>
          <cell r="D68">
            <v>49302</v>
          </cell>
          <cell r="E68">
            <v>17965.65</v>
          </cell>
        </row>
        <row r="69">
          <cell r="A69" t="str">
            <v>0723907873</v>
          </cell>
          <cell r="B69" t="str">
            <v>涞源英能新能源科技有限公司</v>
          </cell>
          <cell r="C69" t="str">
            <v>否</v>
          </cell>
          <cell r="D69">
            <v>50886</v>
          </cell>
          <cell r="E69">
            <v>18542.86</v>
          </cell>
        </row>
        <row r="70">
          <cell r="A70" t="str">
            <v>0723907945</v>
          </cell>
          <cell r="B70" t="str">
            <v>涞源英能新能源科技有限公司</v>
          </cell>
          <cell r="C70" t="str">
            <v>否</v>
          </cell>
          <cell r="D70">
            <v>22530</v>
          </cell>
          <cell r="E70">
            <v>8209.93</v>
          </cell>
        </row>
        <row r="71">
          <cell r="A71" t="str">
            <v>0723908111</v>
          </cell>
          <cell r="B71" t="str">
            <v>涞源英能新能源科技有限公司</v>
          </cell>
          <cell r="C71" t="str">
            <v>否</v>
          </cell>
          <cell r="D71">
            <v>50395</v>
          </cell>
          <cell r="E71">
            <v>18363.94</v>
          </cell>
        </row>
        <row r="72">
          <cell r="A72" t="str">
            <v>0723908166</v>
          </cell>
          <cell r="B72" t="str">
            <v>涞源英能新能源科技有限公司</v>
          </cell>
          <cell r="C72" t="str">
            <v>否</v>
          </cell>
          <cell r="D72">
            <v>50948</v>
          </cell>
          <cell r="E72">
            <v>18565.45</v>
          </cell>
        </row>
        <row r="73">
          <cell r="A73" t="str">
            <v>0723908502</v>
          </cell>
          <cell r="B73" t="str">
            <v>涞源英能新能源科技有限公司</v>
          </cell>
          <cell r="C73" t="str">
            <v>否</v>
          </cell>
          <cell r="D73">
            <v>50436</v>
          </cell>
          <cell r="E73">
            <v>18378.88</v>
          </cell>
        </row>
        <row r="74">
          <cell r="A74" t="str">
            <v>0723911007</v>
          </cell>
          <cell r="B74" t="str">
            <v>涞源英能新能源科技有限公司</v>
          </cell>
          <cell r="C74" t="str">
            <v>否</v>
          </cell>
          <cell r="D74">
            <v>50443</v>
          </cell>
          <cell r="E74">
            <v>18381.43</v>
          </cell>
        </row>
        <row r="75">
          <cell r="A75" t="str">
            <v>0723917379</v>
          </cell>
          <cell r="B75" t="str">
            <v>涞源英能新能源科技有限公司</v>
          </cell>
          <cell r="C75" t="str">
            <v>否</v>
          </cell>
          <cell r="D75">
            <v>52050</v>
          </cell>
          <cell r="E75">
            <v>18967.02</v>
          </cell>
        </row>
        <row r="76">
          <cell r="A76" t="str">
            <v>0723927107</v>
          </cell>
          <cell r="B76" t="str">
            <v>涞源英能新能源科技有限公司</v>
          </cell>
          <cell r="C76" t="str">
            <v>否</v>
          </cell>
          <cell r="D76">
            <v>51734</v>
          </cell>
          <cell r="E76">
            <v>18851.87</v>
          </cell>
        </row>
        <row r="77">
          <cell r="A77" t="str">
            <v>0723927149</v>
          </cell>
          <cell r="B77" t="str">
            <v>涞源英能新能源科技有限公司</v>
          </cell>
          <cell r="C77" t="str">
            <v>否</v>
          </cell>
          <cell r="D77">
            <v>51791</v>
          </cell>
          <cell r="E77">
            <v>18872.64</v>
          </cell>
        </row>
        <row r="78">
          <cell r="A78" t="str">
            <v>0723927208</v>
          </cell>
          <cell r="B78" t="str">
            <v>涞源英能新能源科技有限公司</v>
          </cell>
          <cell r="C78" t="str">
            <v>否</v>
          </cell>
          <cell r="D78">
            <v>50436</v>
          </cell>
          <cell r="E78">
            <v>18378.88</v>
          </cell>
        </row>
        <row r="79">
          <cell r="A79" t="str">
            <v>0723927279</v>
          </cell>
          <cell r="B79" t="str">
            <v>涞源英能新能源科技有限公司</v>
          </cell>
          <cell r="C79" t="str">
            <v>否</v>
          </cell>
          <cell r="D79">
            <v>50874</v>
          </cell>
          <cell r="E79">
            <v>18538.49</v>
          </cell>
        </row>
        <row r="80">
          <cell r="A80" t="str">
            <v>0723927367</v>
          </cell>
          <cell r="B80" t="str">
            <v>涞源英能新能源科技有限公司</v>
          </cell>
          <cell r="C80" t="str">
            <v>否</v>
          </cell>
          <cell r="D80">
            <v>50362</v>
          </cell>
          <cell r="E80">
            <v>18351.91</v>
          </cell>
        </row>
        <row r="81">
          <cell r="A81" t="str">
            <v>0723927426</v>
          </cell>
          <cell r="B81" t="str">
            <v>涞源英能新能源科技有限公司</v>
          </cell>
          <cell r="C81" t="str">
            <v>否</v>
          </cell>
          <cell r="D81">
            <v>50916</v>
          </cell>
          <cell r="E81">
            <v>18553.79</v>
          </cell>
        </row>
        <row r="82">
          <cell r="A82" t="str">
            <v>0723928953</v>
          </cell>
          <cell r="B82" t="str">
            <v>涞源英能新能源科技有限公司</v>
          </cell>
          <cell r="C82" t="str">
            <v>否</v>
          </cell>
          <cell r="D82">
            <v>50174</v>
          </cell>
          <cell r="E82">
            <v>18283.41</v>
          </cell>
        </row>
        <row r="83">
          <cell r="A83" t="str">
            <v>0723930295</v>
          </cell>
          <cell r="B83" t="str">
            <v>涞源英能新能源科技有限公司</v>
          </cell>
          <cell r="C83" t="str">
            <v>否</v>
          </cell>
          <cell r="D83">
            <v>52027</v>
          </cell>
          <cell r="E83">
            <v>18958.64</v>
          </cell>
        </row>
        <row r="84">
          <cell r="A84" t="str">
            <v>0723931269</v>
          </cell>
          <cell r="B84" t="str">
            <v>涞源英能新能源科技有限公司</v>
          </cell>
          <cell r="C84" t="str">
            <v>否</v>
          </cell>
          <cell r="D84">
            <v>50378</v>
          </cell>
          <cell r="E84">
            <v>18357.74</v>
          </cell>
        </row>
        <row r="85">
          <cell r="A85" t="str">
            <v>0723933816</v>
          </cell>
          <cell r="B85" t="str">
            <v>涞源英能新能源科技有限公司</v>
          </cell>
          <cell r="C85" t="str">
            <v>否</v>
          </cell>
          <cell r="D85">
            <v>48781</v>
          </cell>
          <cell r="E85">
            <v>17775.8</v>
          </cell>
        </row>
        <row r="86">
          <cell r="A86" t="str">
            <v>0723934170</v>
          </cell>
          <cell r="B86" t="str">
            <v>涞源英能新能源科技有限公司</v>
          </cell>
          <cell r="C86" t="str">
            <v>否</v>
          </cell>
          <cell r="D86">
            <v>49306</v>
          </cell>
          <cell r="E86">
            <v>17967.11</v>
          </cell>
        </row>
        <row r="87">
          <cell r="A87" t="str">
            <v>0723948287</v>
          </cell>
          <cell r="B87" t="str">
            <v>涞源英能新能源科技有限公司</v>
          </cell>
          <cell r="C87" t="str">
            <v>否</v>
          </cell>
          <cell r="D87">
            <v>49884</v>
          </cell>
          <cell r="E87">
            <v>18177.73</v>
          </cell>
        </row>
        <row r="88">
          <cell r="A88" t="str">
            <v>0723950271</v>
          </cell>
          <cell r="B88" t="str">
            <v>涞源英能新能源科技有限公司</v>
          </cell>
          <cell r="C88" t="str">
            <v>否</v>
          </cell>
          <cell r="D88">
            <v>50573</v>
          </cell>
          <cell r="E88">
            <v>18428.8</v>
          </cell>
        </row>
        <row r="89">
          <cell r="A89" t="str">
            <v>0723950659</v>
          </cell>
          <cell r="B89" t="str">
            <v>涞源英能新能源科技有限公司</v>
          </cell>
          <cell r="C89" t="str">
            <v>否</v>
          </cell>
          <cell r="D89">
            <v>48982</v>
          </cell>
          <cell r="E89">
            <v>17849.04</v>
          </cell>
        </row>
        <row r="90">
          <cell r="A90" t="str">
            <v>0723950880</v>
          </cell>
          <cell r="B90" t="str">
            <v>涞源英能新能源科技有限公司</v>
          </cell>
          <cell r="C90" t="str">
            <v>否</v>
          </cell>
          <cell r="D90">
            <v>41486</v>
          </cell>
          <cell r="E90">
            <v>15117.5</v>
          </cell>
        </row>
        <row r="91">
          <cell r="A91" t="str">
            <v>0723956686</v>
          </cell>
          <cell r="B91" t="str">
            <v>涞源英能新能源科技有限公司</v>
          </cell>
          <cell r="C91" t="str">
            <v>否</v>
          </cell>
          <cell r="D91">
            <v>33462</v>
          </cell>
          <cell r="E91">
            <v>12193.55</v>
          </cell>
        </row>
        <row r="92">
          <cell r="A92" t="str">
            <v>0723956833</v>
          </cell>
          <cell r="B92" t="str">
            <v>涞源英能新能源科技有限公司</v>
          </cell>
          <cell r="C92" t="str">
            <v>否</v>
          </cell>
          <cell r="D92">
            <v>51277</v>
          </cell>
          <cell r="E92">
            <v>18685.34</v>
          </cell>
        </row>
        <row r="93">
          <cell r="A93" t="str">
            <v>0723960591</v>
          </cell>
          <cell r="B93" t="str">
            <v>涞源英能新能源科技有限公司</v>
          </cell>
          <cell r="C93" t="str">
            <v>否</v>
          </cell>
          <cell r="D93">
            <v>49968</v>
          </cell>
          <cell r="E93">
            <v>18208.34</v>
          </cell>
        </row>
        <row r="94">
          <cell r="A94" t="str">
            <v>0723960852</v>
          </cell>
          <cell r="B94" t="str">
            <v>涞源英能新能源科技有限公司</v>
          </cell>
          <cell r="C94" t="str">
            <v>否</v>
          </cell>
          <cell r="D94">
            <v>44362</v>
          </cell>
          <cell r="E94">
            <v>16165.51</v>
          </cell>
        </row>
        <row r="95">
          <cell r="A95" t="str">
            <v>0723962005</v>
          </cell>
          <cell r="B95" t="str">
            <v>涞源英能新能源科技有限公司</v>
          </cell>
          <cell r="C95" t="str">
            <v>否</v>
          </cell>
          <cell r="D95">
            <v>37103</v>
          </cell>
          <cell r="E95">
            <v>13520.33</v>
          </cell>
        </row>
        <row r="96">
          <cell r="A96" t="str">
            <v>0723963499</v>
          </cell>
          <cell r="B96" t="str">
            <v>涞源英能新能源科技有限公司</v>
          </cell>
          <cell r="C96" t="str">
            <v>否</v>
          </cell>
          <cell r="D96">
            <v>50978</v>
          </cell>
          <cell r="E96">
            <v>18576.38</v>
          </cell>
        </row>
        <row r="97">
          <cell r="A97" t="str">
            <v>0723963532</v>
          </cell>
          <cell r="B97" t="str">
            <v>涞源英能新能源科技有限公司</v>
          </cell>
          <cell r="C97" t="str">
            <v>否</v>
          </cell>
          <cell r="D97">
            <v>47682</v>
          </cell>
          <cell r="E97">
            <v>17375.32</v>
          </cell>
        </row>
        <row r="98">
          <cell r="A98" t="str">
            <v>0723963620</v>
          </cell>
          <cell r="B98" t="str">
            <v>涞源英能新能源科技有限公司</v>
          </cell>
          <cell r="C98" t="str">
            <v>否</v>
          </cell>
          <cell r="D98">
            <v>13061</v>
          </cell>
          <cell r="E98">
            <v>4759.43</v>
          </cell>
        </row>
        <row r="99">
          <cell r="A99" t="str">
            <v>0723965860</v>
          </cell>
          <cell r="B99" t="str">
            <v>涞源英能新能源科技有限公司</v>
          </cell>
          <cell r="C99" t="str">
            <v>否</v>
          </cell>
          <cell r="D99">
            <v>19451</v>
          </cell>
          <cell r="E99">
            <v>7087.94</v>
          </cell>
        </row>
        <row r="100">
          <cell r="A100" t="str">
            <v>0723970202</v>
          </cell>
          <cell r="B100" t="str">
            <v>涞源英能新能源科技有限公司</v>
          </cell>
          <cell r="C100" t="str">
            <v>否</v>
          </cell>
          <cell r="D100">
            <v>8024</v>
          </cell>
          <cell r="E100">
            <v>2923.95</v>
          </cell>
        </row>
        <row r="101">
          <cell r="A101" t="str">
            <v>0723970462</v>
          </cell>
          <cell r="B101" t="str">
            <v>涞源英能新能源科技有限公司</v>
          </cell>
          <cell r="C101" t="str">
            <v>否</v>
          </cell>
          <cell r="D101">
            <v>46469</v>
          </cell>
          <cell r="E101">
            <v>16933.3</v>
          </cell>
        </row>
        <row r="102">
          <cell r="A102" t="str">
            <v>0724014387</v>
          </cell>
          <cell r="B102" t="str">
            <v>涞源英能新能源科技有限公司</v>
          </cell>
          <cell r="C102" t="str">
            <v>否</v>
          </cell>
          <cell r="D102">
            <v>39583</v>
          </cell>
          <cell r="E102">
            <v>14424.05</v>
          </cell>
        </row>
        <row r="103">
          <cell r="A103" t="str">
            <v>0724016660</v>
          </cell>
          <cell r="B103" t="str">
            <v>涞源英能新能源科技有限公司</v>
          </cell>
          <cell r="C103" t="str">
            <v>否</v>
          </cell>
          <cell r="D103">
            <v>49118</v>
          </cell>
          <cell r="E103">
            <v>17898.6</v>
          </cell>
        </row>
        <row r="104">
          <cell r="A104" t="str">
            <v>0724027127</v>
          </cell>
          <cell r="B104" t="str">
            <v>涞源英能新能源科技有限公司</v>
          </cell>
          <cell r="C104" t="str">
            <v>否</v>
          </cell>
          <cell r="D104">
            <v>51707</v>
          </cell>
          <cell r="E104">
            <v>18842.03</v>
          </cell>
        </row>
        <row r="105">
          <cell r="A105" t="str">
            <v>0724041147</v>
          </cell>
          <cell r="B105" t="str">
            <v>涞源英能新能源科技有限公司</v>
          </cell>
          <cell r="C105" t="str">
            <v>否</v>
          </cell>
          <cell r="D105">
            <v>49312</v>
          </cell>
          <cell r="E105">
            <v>17969.29</v>
          </cell>
        </row>
        <row r="106">
          <cell r="A106" t="str">
            <v>0724041886</v>
          </cell>
          <cell r="B106" t="str">
            <v>涞源英能新能源科技有限公司</v>
          </cell>
          <cell r="C106" t="str">
            <v>否</v>
          </cell>
          <cell r="D106">
            <v>50569</v>
          </cell>
          <cell r="E106">
            <v>18427.34</v>
          </cell>
        </row>
        <row r="107">
          <cell r="A107" t="str">
            <v>0724047321</v>
          </cell>
          <cell r="B107" t="str">
            <v>涞源英能新能源科技有限公司</v>
          </cell>
          <cell r="C107" t="str">
            <v>否</v>
          </cell>
          <cell r="D107">
            <v>49897</v>
          </cell>
          <cell r="E107">
            <v>18182.47</v>
          </cell>
        </row>
        <row r="108">
          <cell r="A108" t="str">
            <v>0724048236</v>
          </cell>
          <cell r="B108" t="str">
            <v>涞源英能新能源科技有限公司</v>
          </cell>
          <cell r="C108" t="str">
            <v>否</v>
          </cell>
          <cell r="D108">
            <v>48820</v>
          </cell>
          <cell r="E108">
            <v>17790.01</v>
          </cell>
        </row>
        <row r="109">
          <cell r="A109" t="str">
            <v>0724052806</v>
          </cell>
          <cell r="B109" t="str">
            <v>涞源英能新能源科技有限公司</v>
          </cell>
          <cell r="C109" t="str">
            <v>否</v>
          </cell>
          <cell r="D109">
            <v>48352</v>
          </cell>
          <cell r="E109">
            <v>17619.47</v>
          </cell>
        </row>
        <row r="110">
          <cell r="A110" t="str">
            <v>0724053896</v>
          </cell>
          <cell r="B110" t="str">
            <v>涞源英能新能源科技有限公司</v>
          </cell>
          <cell r="C110" t="str">
            <v>否</v>
          </cell>
          <cell r="D110">
            <v>48535</v>
          </cell>
          <cell r="E110">
            <v>17686.15</v>
          </cell>
        </row>
        <row r="111">
          <cell r="A111" t="str">
            <v>0724056101</v>
          </cell>
          <cell r="B111" t="str">
            <v>涞源英能新能源科技有限公司</v>
          </cell>
          <cell r="C111" t="str">
            <v>否</v>
          </cell>
          <cell r="D111">
            <v>50963</v>
          </cell>
          <cell r="E111">
            <v>18570.92</v>
          </cell>
        </row>
        <row r="112">
          <cell r="A112" t="str">
            <v>0724057061</v>
          </cell>
          <cell r="B112" t="str">
            <v>涞源英能新能源科技有限公司</v>
          </cell>
          <cell r="C112" t="str">
            <v>否</v>
          </cell>
          <cell r="D112">
            <v>47503</v>
          </cell>
          <cell r="E112">
            <v>17310.09</v>
          </cell>
        </row>
        <row r="113">
          <cell r="A113" t="str">
            <v>0724057449</v>
          </cell>
          <cell r="B113" t="str">
            <v>涞源英能新能源科技有限公司</v>
          </cell>
          <cell r="C113" t="str">
            <v>否</v>
          </cell>
          <cell r="D113">
            <v>48865</v>
          </cell>
          <cell r="E113">
            <v>17806.41</v>
          </cell>
        </row>
        <row r="114">
          <cell r="A114" t="str">
            <v>0724058875</v>
          </cell>
          <cell r="B114" t="str">
            <v>涞源英能新能源科技有限公司</v>
          </cell>
          <cell r="C114" t="str">
            <v>否</v>
          </cell>
          <cell r="D114">
            <v>49105</v>
          </cell>
          <cell r="E114">
            <v>17893.86</v>
          </cell>
        </row>
        <row r="115">
          <cell r="A115" t="str">
            <v>0724068065</v>
          </cell>
          <cell r="B115" t="str">
            <v>涞源英能新能源科技有限公司</v>
          </cell>
          <cell r="C115" t="str">
            <v>否</v>
          </cell>
          <cell r="D115">
            <v>48402</v>
          </cell>
          <cell r="E115">
            <v>17637.69</v>
          </cell>
        </row>
        <row r="116">
          <cell r="A116" t="str">
            <v>0724170238</v>
          </cell>
          <cell r="B116" t="str">
            <v>涞源英能新能源科技有限公司</v>
          </cell>
          <cell r="C116" t="str">
            <v>否</v>
          </cell>
          <cell r="D116">
            <v>47867</v>
          </cell>
          <cell r="E116">
            <v>17442.73</v>
          </cell>
        </row>
        <row r="117">
          <cell r="A117" t="str">
            <v>0724170384</v>
          </cell>
          <cell r="B117" t="str">
            <v>涞源英能新能源科技有限公司</v>
          </cell>
          <cell r="C117" t="str">
            <v>否</v>
          </cell>
          <cell r="D117">
            <v>49543</v>
          </cell>
          <cell r="E117">
            <v>18053.47</v>
          </cell>
        </row>
        <row r="118">
          <cell r="A118" t="str">
            <v>0724170485</v>
          </cell>
          <cell r="B118" t="str">
            <v>涞源英能新能源科技有限公司</v>
          </cell>
          <cell r="C118" t="str">
            <v>否</v>
          </cell>
          <cell r="D118">
            <v>18269</v>
          </cell>
          <cell r="E118">
            <v>6657.22</v>
          </cell>
        </row>
        <row r="119">
          <cell r="A119" t="str">
            <v>0724170720</v>
          </cell>
          <cell r="B119" t="str">
            <v>涞源英能新能源科技有限公司</v>
          </cell>
          <cell r="C119" t="str">
            <v>否</v>
          </cell>
          <cell r="D119">
            <v>50249</v>
          </cell>
          <cell r="E119">
            <v>18310.74</v>
          </cell>
        </row>
        <row r="120">
          <cell r="A120" t="str">
            <v>0724171114</v>
          </cell>
          <cell r="B120" t="str">
            <v>涞源英能新能源科技有限公司</v>
          </cell>
          <cell r="C120" t="str">
            <v>否</v>
          </cell>
          <cell r="D120">
            <v>49206</v>
          </cell>
          <cell r="E120">
            <v>17930.67</v>
          </cell>
        </row>
        <row r="121">
          <cell r="A121" t="str">
            <v>0724174940</v>
          </cell>
          <cell r="B121" t="str">
            <v>涞源英能新能源科技有限公司</v>
          </cell>
          <cell r="C121" t="str">
            <v>否</v>
          </cell>
          <cell r="D121">
            <v>51108</v>
          </cell>
          <cell r="E121">
            <v>18623.76</v>
          </cell>
        </row>
        <row r="122">
          <cell r="A122" t="str">
            <v>0724175031</v>
          </cell>
          <cell r="B122" t="str">
            <v>涞源英能新能源科技有限公司</v>
          </cell>
          <cell r="C122" t="str">
            <v>否</v>
          </cell>
          <cell r="D122">
            <v>51838</v>
          </cell>
          <cell r="E122">
            <v>18889.77</v>
          </cell>
        </row>
        <row r="123">
          <cell r="A123" t="str">
            <v>0724175480</v>
          </cell>
          <cell r="B123" t="str">
            <v>涞源英能新能源科技有限公司</v>
          </cell>
          <cell r="C123" t="str">
            <v>否</v>
          </cell>
          <cell r="D123">
            <v>34174</v>
          </cell>
          <cell r="E123">
            <v>12453.01</v>
          </cell>
        </row>
        <row r="124">
          <cell r="A124" t="str">
            <v>0724175594</v>
          </cell>
          <cell r="B124" t="str">
            <v>涞源英能新能源科技有限公司</v>
          </cell>
          <cell r="C124" t="str">
            <v>否</v>
          </cell>
          <cell r="D124">
            <v>51648</v>
          </cell>
          <cell r="E124">
            <v>18820.53</v>
          </cell>
        </row>
        <row r="125">
          <cell r="A125" t="str">
            <v>0724176021</v>
          </cell>
          <cell r="B125" t="str">
            <v>涞源英能新能源科技有限公司</v>
          </cell>
          <cell r="C125" t="str">
            <v>否</v>
          </cell>
          <cell r="D125">
            <v>50735</v>
          </cell>
          <cell r="E125">
            <v>18487.83</v>
          </cell>
        </row>
        <row r="126">
          <cell r="A126" t="str">
            <v>0724185856</v>
          </cell>
          <cell r="B126" t="str">
            <v>涞源英能新能源科技有限公司</v>
          </cell>
          <cell r="C126" t="str">
            <v>否</v>
          </cell>
          <cell r="D126">
            <v>49897</v>
          </cell>
          <cell r="E126">
            <v>18182.47</v>
          </cell>
        </row>
        <row r="127">
          <cell r="A127" t="str">
            <v>0724186194</v>
          </cell>
          <cell r="B127" t="str">
            <v>涞源英能新能源科技有限公司</v>
          </cell>
          <cell r="C127" t="str">
            <v>否</v>
          </cell>
          <cell r="D127">
            <v>50807</v>
          </cell>
          <cell r="E127">
            <v>18514.07</v>
          </cell>
        </row>
        <row r="128">
          <cell r="A128" t="str">
            <v>0724218385</v>
          </cell>
          <cell r="B128" t="str">
            <v>涞源英能新能源科技有限公司</v>
          </cell>
          <cell r="C128" t="str">
            <v>否</v>
          </cell>
          <cell r="D128">
            <v>50587</v>
          </cell>
          <cell r="E128">
            <v>18433.9</v>
          </cell>
        </row>
        <row r="129">
          <cell r="A129" t="str">
            <v>0724219519</v>
          </cell>
          <cell r="B129" t="str">
            <v>涞源英能新能源科技有限公司</v>
          </cell>
          <cell r="C129" t="str">
            <v>否</v>
          </cell>
          <cell r="D129">
            <v>48324</v>
          </cell>
          <cell r="E129">
            <v>17609.27</v>
          </cell>
        </row>
        <row r="130">
          <cell r="A130" t="str">
            <v>0724222160</v>
          </cell>
          <cell r="B130" t="str">
            <v>涞源英能新能源科技有限公司</v>
          </cell>
          <cell r="C130" t="str">
            <v>否</v>
          </cell>
          <cell r="D130">
            <v>50099</v>
          </cell>
          <cell r="E130">
            <v>18256.08</v>
          </cell>
        </row>
        <row r="131">
          <cell r="A131" t="str">
            <v>0724297654</v>
          </cell>
          <cell r="B131" t="str">
            <v>涞源英能新能源科技有限公司</v>
          </cell>
          <cell r="C131" t="str">
            <v>否</v>
          </cell>
          <cell r="D131">
            <v>52178</v>
          </cell>
          <cell r="E131">
            <v>19013.66</v>
          </cell>
        </row>
        <row r="132">
          <cell r="A132" t="str">
            <v>0724301458</v>
          </cell>
          <cell r="B132" t="str">
            <v>涞源英能新能源科技有限公司</v>
          </cell>
          <cell r="C132" t="str">
            <v>否</v>
          </cell>
          <cell r="D132">
            <v>51716</v>
          </cell>
          <cell r="E132">
            <v>18845.31</v>
          </cell>
        </row>
        <row r="133">
          <cell r="A133" t="str">
            <v>0724450714</v>
          </cell>
          <cell r="B133" t="str">
            <v>涞源英能新能源科技有限公司</v>
          </cell>
          <cell r="C133" t="str">
            <v>否</v>
          </cell>
          <cell r="D133">
            <v>50802</v>
          </cell>
          <cell r="E133">
            <v>18512.25</v>
          </cell>
        </row>
        <row r="134">
          <cell r="A134" t="str">
            <v>0724454761</v>
          </cell>
          <cell r="B134" t="str">
            <v>涞源英能新能源科技有限公司</v>
          </cell>
          <cell r="C134" t="str">
            <v>否</v>
          </cell>
          <cell r="D134">
            <v>51875</v>
          </cell>
          <cell r="E134">
            <v>18903.25</v>
          </cell>
        </row>
        <row r="135">
          <cell r="A135" t="str">
            <v>0724497676</v>
          </cell>
          <cell r="B135" t="str">
            <v>涞源英能新能源科技有限公司</v>
          </cell>
          <cell r="C135" t="str">
            <v>否</v>
          </cell>
          <cell r="D135">
            <v>16126</v>
          </cell>
          <cell r="E135">
            <v>5876.31</v>
          </cell>
        </row>
        <row r="136">
          <cell r="A136" t="str">
            <v>0724497940</v>
          </cell>
          <cell r="B136" t="str">
            <v>涞源英能新能源科技有限公司</v>
          </cell>
          <cell r="C136" t="str">
            <v>否</v>
          </cell>
          <cell r="D136">
            <v>51678</v>
          </cell>
          <cell r="E136">
            <v>18831.46</v>
          </cell>
        </row>
        <row r="137">
          <cell r="A137" t="str">
            <v>0724498217</v>
          </cell>
          <cell r="B137" t="str">
            <v>涞源英能新能源科技有限公司</v>
          </cell>
          <cell r="C137" t="str">
            <v>否</v>
          </cell>
          <cell r="D137">
            <v>33341</v>
          </cell>
          <cell r="E137">
            <v>12149.46</v>
          </cell>
        </row>
        <row r="138">
          <cell r="A138" t="str">
            <v>0724498624</v>
          </cell>
          <cell r="B138" t="str">
            <v>涞源英能新能源科技有限公司</v>
          </cell>
          <cell r="C138" t="str">
            <v>否</v>
          </cell>
          <cell r="D138">
            <v>52598</v>
          </cell>
          <cell r="E138">
            <v>19166.71</v>
          </cell>
        </row>
        <row r="139">
          <cell r="A139" t="str">
            <v>0724498796</v>
          </cell>
          <cell r="B139" t="str">
            <v>涞源英能新能源科技有限公司</v>
          </cell>
          <cell r="C139" t="str">
            <v>否</v>
          </cell>
          <cell r="D139">
            <v>53009</v>
          </cell>
          <cell r="E139">
            <v>19316.48</v>
          </cell>
        </row>
        <row r="140">
          <cell r="A140" t="str">
            <v>0724603408</v>
          </cell>
          <cell r="B140" t="str">
            <v>涞源英能新能源科技有限公司</v>
          </cell>
          <cell r="C140" t="str">
            <v>否</v>
          </cell>
          <cell r="D140">
            <v>41395</v>
          </cell>
          <cell r="E140">
            <v>15084.34</v>
          </cell>
        </row>
        <row r="141">
          <cell r="A141" t="str">
            <v>0724604313</v>
          </cell>
          <cell r="B141" t="str">
            <v>涞源英能新能源科技有限公司</v>
          </cell>
          <cell r="C141" t="str">
            <v>否</v>
          </cell>
          <cell r="D141">
            <v>26383</v>
          </cell>
          <cell r="E141">
            <v>9613.97</v>
          </cell>
        </row>
        <row r="142">
          <cell r="A142" t="str">
            <v>0724606768</v>
          </cell>
          <cell r="B142" t="str">
            <v>涞源英能新能源科技有限公司</v>
          </cell>
          <cell r="C142" t="str">
            <v>否</v>
          </cell>
          <cell r="D142">
            <v>51662</v>
          </cell>
          <cell r="E142">
            <v>18825.63</v>
          </cell>
        </row>
        <row r="143">
          <cell r="A143" t="str">
            <v>0724606915</v>
          </cell>
          <cell r="B143" t="str">
            <v>涞源英能新能源科技有限公司</v>
          </cell>
          <cell r="C143" t="str">
            <v>否</v>
          </cell>
          <cell r="D143">
            <v>47000</v>
          </cell>
          <cell r="E143">
            <v>17126.8</v>
          </cell>
        </row>
        <row r="144">
          <cell r="A144" t="str">
            <v>0724607152</v>
          </cell>
          <cell r="B144" t="str">
            <v>涞源英能新能源科技有限公司</v>
          </cell>
          <cell r="C144" t="str">
            <v>否</v>
          </cell>
          <cell r="D144">
            <v>44464</v>
          </cell>
          <cell r="E144">
            <v>16202.68</v>
          </cell>
        </row>
        <row r="145">
          <cell r="A145" t="str">
            <v>0724698750</v>
          </cell>
          <cell r="B145" t="str">
            <v>涞源英能新能源科技有限公司</v>
          </cell>
          <cell r="C145" t="str">
            <v>否</v>
          </cell>
          <cell r="D145">
            <v>29920</v>
          </cell>
          <cell r="E145">
            <v>10902.85</v>
          </cell>
        </row>
        <row r="146">
          <cell r="A146" t="str">
            <v>0724705016</v>
          </cell>
          <cell r="B146" t="str">
            <v>涞源英能新能源科技有限公司</v>
          </cell>
          <cell r="C146" t="str">
            <v>否</v>
          </cell>
          <cell r="D146">
            <v>40304</v>
          </cell>
          <cell r="E146">
            <v>14686.78</v>
          </cell>
        </row>
        <row r="147">
          <cell r="A147" t="str">
            <v>0724712034</v>
          </cell>
          <cell r="B147" t="str">
            <v>涞源英能新能源科技有限公司</v>
          </cell>
          <cell r="C147" t="str">
            <v>否</v>
          </cell>
          <cell r="D147">
            <v>49781</v>
          </cell>
          <cell r="E147">
            <v>18140.2</v>
          </cell>
        </row>
        <row r="148">
          <cell r="A148" t="str">
            <v>0724712076</v>
          </cell>
          <cell r="B148" t="str">
            <v>涞源英能新能源科技有限公司</v>
          </cell>
          <cell r="C148" t="str">
            <v>否</v>
          </cell>
          <cell r="D148">
            <v>49504</v>
          </cell>
          <cell r="E148">
            <v>18039.26</v>
          </cell>
        </row>
        <row r="149">
          <cell r="A149" t="str">
            <v>0724712425</v>
          </cell>
          <cell r="B149" t="str">
            <v>涞源英能新能源科技有限公司</v>
          </cell>
          <cell r="C149" t="str">
            <v>否</v>
          </cell>
          <cell r="D149">
            <v>22490</v>
          </cell>
          <cell r="E149">
            <v>8195.36</v>
          </cell>
        </row>
        <row r="150">
          <cell r="A150" t="str">
            <v>0724712496</v>
          </cell>
          <cell r="B150" t="str">
            <v>涞源英能新能源科技有限公司</v>
          </cell>
          <cell r="C150" t="str">
            <v>否</v>
          </cell>
          <cell r="D150">
            <v>48144</v>
          </cell>
          <cell r="E150">
            <v>17543.67</v>
          </cell>
        </row>
        <row r="151">
          <cell r="A151" t="str">
            <v>0724716805</v>
          </cell>
          <cell r="B151" t="str">
            <v>涞源英能新能源科技有限公司</v>
          </cell>
          <cell r="C151" t="str">
            <v>否</v>
          </cell>
          <cell r="D151">
            <v>50082</v>
          </cell>
          <cell r="E151">
            <v>18249.88</v>
          </cell>
        </row>
        <row r="152">
          <cell r="A152" t="str">
            <v>0724716850</v>
          </cell>
          <cell r="B152" t="str">
            <v>涞源英能新能源科技有限公司</v>
          </cell>
          <cell r="C152" t="str">
            <v>否</v>
          </cell>
          <cell r="D152">
            <v>51341</v>
          </cell>
          <cell r="E152">
            <v>18708.66</v>
          </cell>
        </row>
        <row r="153">
          <cell r="A153" t="str">
            <v>0724716964</v>
          </cell>
          <cell r="B153" t="str">
            <v>涞源英能新能源科技有限公司</v>
          </cell>
          <cell r="C153" t="str">
            <v>否</v>
          </cell>
          <cell r="D153">
            <v>51131</v>
          </cell>
          <cell r="E153">
            <v>18632.14</v>
          </cell>
        </row>
        <row r="154">
          <cell r="A154" t="str">
            <v>0724717071</v>
          </cell>
          <cell r="B154" t="str">
            <v>涞源英能新能源科技有限公司</v>
          </cell>
          <cell r="C154" t="str">
            <v>否</v>
          </cell>
          <cell r="D154">
            <v>50012</v>
          </cell>
          <cell r="E154">
            <v>18224.37</v>
          </cell>
        </row>
        <row r="155">
          <cell r="A155" t="str">
            <v>0724717101</v>
          </cell>
          <cell r="B155" t="str">
            <v>涞源英能新能源科技有限公司</v>
          </cell>
          <cell r="C155" t="str">
            <v>否</v>
          </cell>
          <cell r="D155">
            <v>50782</v>
          </cell>
          <cell r="E155">
            <v>18504.96</v>
          </cell>
        </row>
        <row r="156">
          <cell r="A156" t="str">
            <v>0724717358</v>
          </cell>
          <cell r="B156" t="str">
            <v>涞源英能新能源科技有限公司</v>
          </cell>
          <cell r="C156" t="str">
            <v>否</v>
          </cell>
          <cell r="D156">
            <v>49098</v>
          </cell>
          <cell r="E156">
            <v>17891.31</v>
          </cell>
        </row>
        <row r="157">
          <cell r="A157" t="str">
            <v>0724719556</v>
          </cell>
          <cell r="B157" t="str">
            <v>涞源英能新能源科技有限公司</v>
          </cell>
          <cell r="C157" t="str">
            <v>否</v>
          </cell>
          <cell r="D157">
            <v>50309</v>
          </cell>
          <cell r="E157">
            <v>18332.6</v>
          </cell>
        </row>
        <row r="158">
          <cell r="A158" t="str">
            <v>0724719598</v>
          </cell>
          <cell r="B158" t="str">
            <v>涞源英能新能源科技有限公司</v>
          </cell>
          <cell r="C158" t="str">
            <v>否</v>
          </cell>
          <cell r="D158">
            <v>50162</v>
          </cell>
          <cell r="E158">
            <v>18279.03</v>
          </cell>
        </row>
        <row r="159">
          <cell r="A159" t="str">
            <v>0724719673</v>
          </cell>
          <cell r="B159" t="str">
            <v>涞源英能新能源科技有限公司</v>
          </cell>
          <cell r="C159" t="str">
            <v>否</v>
          </cell>
          <cell r="D159">
            <v>51359</v>
          </cell>
          <cell r="E159">
            <v>18715.22</v>
          </cell>
        </row>
        <row r="160">
          <cell r="A160" t="str">
            <v>0724719787</v>
          </cell>
          <cell r="B160" t="str">
            <v>涞源英能新能源科技有限公司</v>
          </cell>
          <cell r="C160" t="str">
            <v>否</v>
          </cell>
          <cell r="D160">
            <v>48310</v>
          </cell>
          <cell r="E160">
            <v>17604.16</v>
          </cell>
        </row>
        <row r="161">
          <cell r="A161" t="str">
            <v>0724720433</v>
          </cell>
          <cell r="B161" t="str">
            <v>涞源英能新能源科技有限公司</v>
          </cell>
          <cell r="C161" t="str">
            <v>否</v>
          </cell>
          <cell r="D161">
            <v>49788</v>
          </cell>
          <cell r="E161">
            <v>18142.75</v>
          </cell>
        </row>
        <row r="162">
          <cell r="A162" t="str">
            <v>0724722194</v>
          </cell>
          <cell r="B162" t="str">
            <v>涞源英能新能源科技有限公司</v>
          </cell>
          <cell r="C162" t="str">
            <v>否</v>
          </cell>
          <cell r="D162">
            <v>51581</v>
          </cell>
          <cell r="E162">
            <v>18796.12</v>
          </cell>
        </row>
        <row r="163">
          <cell r="A163" t="str">
            <v>0724722471</v>
          </cell>
          <cell r="B163" t="str">
            <v>涞源英能新能源科技有限公司</v>
          </cell>
          <cell r="C163" t="str">
            <v>否</v>
          </cell>
          <cell r="D163">
            <v>49909</v>
          </cell>
          <cell r="E163">
            <v>18186.84</v>
          </cell>
        </row>
        <row r="164">
          <cell r="A164" t="str">
            <v>0724722673</v>
          </cell>
          <cell r="B164" t="str">
            <v>涞源英能新能源科技有限公司</v>
          </cell>
          <cell r="C164" t="str">
            <v>否</v>
          </cell>
          <cell r="D164">
            <v>49878</v>
          </cell>
          <cell r="E164">
            <v>18175.54</v>
          </cell>
        </row>
        <row r="165">
          <cell r="A165" t="str">
            <v>0724722859</v>
          </cell>
          <cell r="B165" t="str">
            <v>涞源英能新能源科技有限公司</v>
          </cell>
          <cell r="C165" t="str">
            <v>否</v>
          </cell>
          <cell r="D165">
            <v>51540</v>
          </cell>
          <cell r="E165">
            <v>18781.18</v>
          </cell>
        </row>
        <row r="166">
          <cell r="A166" t="str">
            <v>0724737174</v>
          </cell>
          <cell r="B166" t="str">
            <v>涞源英能新能源科技有限公司</v>
          </cell>
          <cell r="C166" t="str">
            <v>否</v>
          </cell>
          <cell r="D166">
            <v>48030</v>
          </cell>
          <cell r="E166">
            <v>17502.13</v>
          </cell>
        </row>
        <row r="167">
          <cell r="A167" t="str">
            <v>0724763029</v>
          </cell>
          <cell r="B167" t="str">
            <v>涞源英能新能源科技有限公司</v>
          </cell>
          <cell r="C167" t="str">
            <v>否</v>
          </cell>
          <cell r="D167">
            <v>48823</v>
          </cell>
          <cell r="E167">
            <v>17791.1</v>
          </cell>
        </row>
        <row r="168">
          <cell r="A168" t="str">
            <v>0724764660</v>
          </cell>
          <cell r="B168" t="str">
            <v>涞源英能新能源科技有限公司</v>
          </cell>
          <cell r="C168" t="str">
            <v>否</v>
          </cell>
          <cell r="D168">
            <v>50135</v>
          </cell>
          <cell r="E168">
            <v>18269.19</v>
          </cell>
        </row>
        <row r="169">
          <cell r="A169" t="str">
            <v>0724879441</v>
          </cell>
          <cell r="B169" t="str">
            <v>涞源英能新能源科技有限公司</v>
          </cell>
          <cell r="C169" t="str">
            <v>否</v>
          </cell>
          <cell r="D169">
            <v>48492</v>
          </cell>
          <cell r="E169">
            <v>17670.48</v>
          </cell>
        </row>
        <row r="170">
          <cell r="A170" t="str">
            <v>0724889888</v>
          </cell>
          <cell r="B170" t="str">
            <v>涞源英能新能源科技有限公司</v>
          </cell>
          <cell r="C170" t="str">
            <v>否</v>
          </cell>
          <cell r="D170">
            <v>46100</v>
          </cell>
          <cell r="E170">
            <v>16798.84</v>
          </cell>
        </row>
        <row r="171">
          <cell r="A171" t="str">
            <v>0725133465</v>
          </cell>
          <cell r="B171" t="str">
            <v>涞源英能新能源科技有限公司</v>
          </cell>
          <cell r="C171" t="str">
            <v>否</v>
          </cell>
          <cell r="D171">
            <v>6566</v>
          </cell>
          <cell r="E171">
            <v>2392.65</v>
          </cell>
        </row>
        <row r="172">
          <cell r="A172" t="str">
            <v>0725133537</v>
          </cell>
          <cell r="B172" t="str">
            <v>涞源英能新能源科技有限公司</v>
          </cell>
          <cell r="C172" t="str">
            <v>否</v>
          </cell>
          <cell r="D172">
            <v>48966</v>
          </cell>
          <cell r="E172">
            <v>17843.21</v>
          </cell>
        </row>
        <row r="173">
          <cell r="A173" t="str">
            <v>0726198728</v>
          </cell>
          <cell r="B173" t="str">
            <v>涞源英能新能源科技有限公司</v>
          </cell>
          <cell r="C173" t="str">
            <v>否</v>
          </cell>
          <cell r="D173">
            <v>51336</v>
          </cell>
          <cell r="E173">
            <v>18706.84</v>
          </cell>
        </row>
        <row r="174">
          <cell r="A174" t="str">
            <v>0728896972</v>
          </cell>
          <cell r="B174" t="str">
            <v>涞源英能新能源科技有限公司</v>
          </cell>
          <cell r="C174" t="str">
            <v>否</v>
          </cell>
          <cell r="D174">
            <v>45481</v>
          </cell>
          <cell r="E174">
            <v>16573.28</v>
          </cell>
        </row>
        <row r="175">
          <cell r="A175" t="str">
            <v>0728900936</v>
          </cell>
          <cell r="B175" t="str">
            <v>涞源英能新能源科技有限公司</v>
          </cell>
          <cell r="C175" t="str">
            <v>否</v>
          </cell>
          <cell r="D175">
            <v>34765</v>
          </cell>
          <cell r="E175">
            <v>12668.37</v>
          </cell>
        </row>
        <row r="176">
          <cell r="A176" t="str">
            <v>0728902642</v>
          </cell>
          <cell r="B176" t="str">
            <v>涞源英能新能源科技有限公司</v>
          </cell>
          <cell r="C176" t="str">
            <v>否</v>
          </cell>
          <cell r="D176">
            <v>46898</v>
          </cell>
          <cell r="E176">
            <v>17089.63</v>
          </cell>
        </row>
        <row r="177">
          <cell r="A177" t="str">
            <v>0728903241</v>
          </cell>
          <cell r="B177" t="str">
            <v>涞源英能新能源科技有限公司</v>
          </cell>
          <cell r="C177" t="str">
            <v>否</v>
          </cell>
          <cell r="D177">
            <v>32863</v>
          </cell>
          <cell r="E177">
            <v>11975.28</v>
          </cell>
        </row>
        <row r="178">
          <cell r="A178" t="str">
            <v>0728906107</v>
          </cell>
          <cell r="B178" t="str">
            <v>涞源英能新能源科技有限公司</v>
          </cell>
          <cell r="C178" t="str">
            <v>否</v>
          </cell>
          <cell r="D178">
            <v>42025</v>
          </cell>
          <cell r="E178">
            <v>15313.91</v>
          </cell>
        </row>
        <row r="179">
          <cell r="A179" t="str">
            <v>0728909627</v>
          </cell>
          <cell r="B179" t="str">
            <v>涞源英能新能源科技有限公司</v>
          </cell>
          <cell r="C179" t="str">
            <v>否</v>
          </cell>
          <cell r="D179">
            <v>47628</v>
          </cell>
          <cell r="E179">
            <v>17355.64</v>
          </cell>
        </row>
        <row r="180">
          <cell r="A180" t="str">
            <v>0728910559</v>
          </cell>
          <cell r="B180" t="str">
            <v>涞源英能新能源科技有限公司</v>
          </cell>
          <cell r="C180" t="str">
            <v>否</v>
          </cell>
          <cell r="D180">
            <v>14701</v>
          </cell>
          <cell r="E180">
            <v>5357.04</v>
          </cell>
        </row>
        <row r="181">
          <cell r="A181" t="str">
            <v>0728915857</v>
          </cell>
          <cell r="B181" t="str">
            <v>涞源英能新能源科技有限公司</v>
          </cell>
          <cell r="C181" t="str">
            <v>否</v>
          </cell>
          <cell r="D181">
            <v>33071</v>
          </cell>
          <cell r="E181">
            <v>12051.07</v>
          </cell>
        </row>
        <row r="182">
          <cell r="A182" t="str">
            <v>0730795144</v>
          </cell>
          <cell r="B182" t="str">
            <v>涞源英能新能源科技有限公司</v>
          </cell>
          <cell r="C182" t="str">
            <v>否</v>
          </cell>
          <cell r="D182">
            <v>21642</v>
          </cell>
          <cell r="E182">
            <v>7886.34</v>
          </cell>
        </row>
        <row r="183">
          <cell r="A183" t="str">
            <v>0730799784</v>
          </cell>
          <cell r="B183" t="str">
            <v>涞源英能新能源科技有限公司</v>
          </cell>
          <cell r="C183" t="str">
            <v>否</v>
          </cell>
          <cell r="D183">
            <v>51306</v>
          </cell>
          <cell r="E183">
            <v>18695.91</v>
          </cell>
        </row>
        <row r="184">
          <cell r="A184" t="str">
            <v>0730801612</v>
          </cell>
          <cell r="B184" t="str">
            <v>涞源英能新能源科技有限公司</v>
          </cell>
          <cell r="C184" t="str">
            <v>否</v>
          </cell>
          <cell r="D184">
            <v>51252</v>
          </cell>
          <cell r="E184">
            <v>18676.23</v>
          </cell>
        </row>
        <row r="185">
          <cell r="A185" t="str">
            <v>0730801843</v>
          </cell>
          <cell r="B185" t="str">
            <v>涞源英能新能源科技有限公司</v>
          </cell>
          <cell r="C185" t="str">
            <v>否</v>
          </cell>
          <cell r="D185">
            <v>51898</v>
          </cell>
          <cell r="E185">
            <v>18911.63</v>
          </cell>
        </row>
        <row r="186">
          <cell r="A186" t="str">
            <v>0730803520</v>
          </cell>
          <cell r="B186" t="str">
            <v>涞源英能新能源科技有限公司</v>
          </cell>
          <cell r="C186" t="str">
            <v>否</v>
          </cell>
          <cell r="D186">
            <v>51439</v>
          </cell>
          <cell r="E186">
            <v>18744.37</v>
          </cell>
        </row>
        <row r="187">
          <cell r="A187" t="str">
            <v>0730805308</v>
          </cell>
          <cell r="B187" t="str">
            <v>涞源英能新能源科技有限公司</v>
          </cell>
          <cell r="C187" t="str">
            <v>否</v>
          </cell>
          <cell r="D187">
            <v>51372</v>
          </cell>
          <cell r="E187">
            <v>18719.96</v>
          </cell>
        </row>
        <row r="188">
          <cell r="A188" t="str">
            <v>0730828556</v>
          </cell>
          <cell r="B188" t="str">
            <v>涞源英能新能源科技有限公司</v>
          </cell>
          <cell r="C188" t="str">
            <v>否</v>
          </cell>
          <cell r="D188">
            <v>52507</v>
          </cell>
          <cell r="E188">
            <v>19133.55</v>
          </cell>
        </row>
        <row r="189">
          <cell r="A189" t="str">
            <v>0730829458</v>
          </cell>
          <cell r="B189" t="str">
            <v>涞源英能新能源科技有限公司</v>
          </cell>
          <cell r="C189" t="str">
            <v>否</v>
          </cell>
          <cell r="D189">
            <v>26435</v>
          </cell>
          <cell r="E189">
            <v>9632.91</v>
          </cell>
        </row>
        <row r="190">
          <cell r="A190" t="str">
            <v>0731273979</v>
          </cell>
          <cell r="B190" t="str">
            <v>涞源英能新能源科技有限公司</v>
          </cell>
          <cell r="C190" t="str">
            <v>否</v>
          </cell>
          <cell r="D190">
            <v>52111</v>
          </cell>
          <cell r="E190">
            <v>18989.25</v>
          </cell>
        </row>
        <row r="191">
          <cell r="A191" t="str">
            <v>0731429167</v>
          </cell>
          <cell r="B191" t="str">
            <v>涞源英能新能源科技有限公司</v>
          </cell>
          <cell r="C191" t="str">
            <v>否</v>
          </cell>
          <cell r="D191">
            <v>15644</v>
          </cell>
          <cell r="E191">
            <v>5700.67</v>
          </cell>
        </row>
        <row r="192">
          <cell r="A192" t="str">
            <v>0731429284</v>
          </cell>
          <cell r="B192" t="str">
            <v>涞源英能新能源科技有限公司</v>
          </cell>
          <cell r="C192" t="str">
            <v>否</v>
          </cell>
          <cell r="D192">
            <v>48559</v>
          </cell>
          <cell r="E192">
            <v>17694.9</v>
          </cell>
        </row>
        <row r="193">
          <cell r="A193" t="str">
            <v>0734154299</v>
          </cell>
          <cell r="B193" t="str">
            <v>涞源英能新能源科技有限公司</v>
          </cell>
          <cell r="C193" t="str">
            <v>否</v>
          </cell>
          <cell r="D193">
            <v>48578</v>
          </cell>
          <cell r="E193">
            <v>17701.82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分布式发票数据"/>
    </sheetNames>
    <sheetDataSet>
      <sheetData sheetId="0">
        <row r="4">
          <cell r="A4" t="str">
            <v>0705026679</v>
          </cell>
          <cell r="B4" t="str">
            <v>涞源英能新能源科技有限公司</v>
          </cell>
          <cell r="C4" t="str">
            <v>否</v>
          </cell>
          <cell r="D4">
            <v>28054</v>
          </cell>
          <cell r="E4">
            <v>10222.88</v>
          </cell>
        </row>
        <row r="5">
          <cell r="A5" t="str">
            <v>0705051185</v>
          </cell>
          <cell r="B5" t="str">
            <v>涞源英能新能源科技有限公司</v>
          </cell>
          <cell r="C5" t="str">
            <v>否</v>
          </cell>
          <cell r="D5">
            <v>40512</v>
          </cell>
          <cell r="E5">
            <v>14762.57</v>
          </cell>
        </row>
        <row r="6">
          <cell r="A6" t="str">
            <v>0705063469</v>
          </cell>
          <cell r="B6" t="str">
            <v>涞源英能新能源科技有限公司</v>
          </cell>
          <cell r="C6" t="str">
            <v>否</v>
          </cell>
          <cell r="D6">
            <v>37831</v>
          </cell>
          <cell r="E6">
            <v>13785.62</v>
          </cell>
        </row>
        <row r="7">
          <cell r="A7" t="str">
            <v>0705065335</v>
          </cell>
          <cell r="B7" t="str">
            <v>涞源英能新能源科技有限公司</v>
          </cell>
          <cell r="C7" t="str">
            <v>否</v>
          </cell>
          <cell r="D7">
            <v>32554</v>
          </cell>
          <cell r="E7">
            <v>11862.68</v>
          </cell>
        </row>
        <row r="8">
          <cell r="A8" t="str">
            <v>0705096836</v>
          </cell>
          <cell r="B8" t="str">
            <v>涞源英能新能源科技有限公司</v>
          </cell>
          <cell r="C8" t="str">
            <v>否</v>
          </cell>
          <cell r="D8">
            <v>32020</v>
          </cell>
          <cell r="E8">
            <v>11668.09</v>
          </cell>
        </row>
        <row r="9">
          <cell r="A9" t="str">
            <v>0705106654</v>
          </cell>
          <cell r="B9" t="str">
            <v>涞源英能新能源科技有限公司</v>
          </cell>
          <cell r="C9" t="str">
            <v>否</v>
          </cell>
          <cell r="D9">
            <v>32953</v>
          </cell>
          <cell r="E9">
            <v>12008.07</v>
          </cell>
        </row>
        <row r="10">
          <cell r="A10" t="str">
            <v>0705107703</v>
          </cell>
          <cell r="B10" t="str">
            <v>涞源英能新能源科技有限公司</v>
          </cell>
          <cell r="C10" t="str">
            <v>否</v>
          </cell>
          <cell r="D10">
            <v>37412</v>
          </cell>
          <cell r="E10">
            <v>13632.93</v>
          </cell>
        </row>
        <row r="11">
          <cell r="A11" t="str">
            <v>0705110471</v>
          </cell>
          <cell r="B11" t="str">
            <v>涞源英能新能源科技有限公司</v>
          </cell>
          <cell r="C11" t="str">
            <v>否</v>
          </cell>
          <cell r="D11">
            <v>30851</v>
          </cell>
          <cell r="E11">
            <v>11242.1</v>
          </cell>
        </row>
        <row r="12">
          <cell r="A12" t="str">
            <v>0705114343</v>
          </cell>
          <cell r="B12" t="str">
            <v>涞源英能新能源科技有限公司</v>
          </cell>
          <cell r="C12" t="str">
            <v>否</v>
          </cell>
          <cell r="D12">
            <v>35398</v>
          </cell>
          <cell r="E12">
            <v>12899.03</v>
          </cell>
        </row>
        <row r="13">
          <cell r="A13" t="str">
            <v>0705126757</v>
          </cell>
          <cell r="B13" t="str">
            <v>涞源英能新能源科技有限公司</v>
          </cell>
          <cell r="C13" t="str">
            <v>否</v>
          </cell>
          <cell r="D13">
            <v>39304</v>
          </cell>
          <cell r="E13">
            <v>14322.38</v>
          </cell>
        </row>
        <row r="14">
          <cell r="A14" t="str">
            <v>0705138129</v>
          </cell>
          <cell r="B14" t="str">
            <v>涞源英能新能源科技有限公司</v>
          </cell>
          <cell r="C14" t="str">
            <v>否</v>
          </cell>
          <cell r="D14">
            <v>31092</v>
          </cell>
          <cell r="E14">
            <v>11329.92</v>
          </cell>
        </row>
        <row r="15">
          <cell r="A15" t="str">
            <v>0705150710</v>
          </cell>
          <cell r="B15" t="str">
            <v>涞源英能新能源科技有限公司</v>
          </cell>
          <cell r="C15" t="str">
            <v>否</v>
          </cell>
          <cell r="D15">
            <v>35664</v>
          </cell>
          <cell r="E15">
            <v>12995.96</v>
          </cell>
        </row>
        <row r="16">
          <cell r="A16" t="str">
            <v>0705153735</v>
          </cell>
          <cell r="B16" t="str">
            <v>涞源英能新能源科技有限公司</v>
          </cell>
          <cell r="C16" t="str">
            <v>否</v>
          </cell>
          <cell r="D16">
            <v>36192</v>
          </cell>
          <cell r="E16">
            <v>13188.36</v>
          </cell>
        </row>
        <row r="17">
          <cell r="A17" t="str">
            <v>0705189446</v>
          </cell>
          <cell r="B17" t="str">
            <v>涞源英能新能源科技有限公司</v>
          </cell>
          <cell r="C17" t="str">
            <v>否</v>
          </cell>
          <cell r="D17">
            <v>38285</v>
          </cell>
          <cell r="E17">
            <v>13951.05</v>
          </cell>
        </row>
        <row r="18">
          <cell r="A18" t="str">
            <v>0705216300</v>
          </cell>
          <cell r="B18" t="str">
            <v>涞源英能新能源科技有限公司</v>
          </cell>
          <cell r="C18" t="str">
            <v>否</v>
          </cell>
          <cell r="D18">
            <v>34415</v>
          </cell>
          <cell r="E18">
            <v>12540.83</v>
          </cell>
        </row>
        <row r="19">
          <cell r="A19" t="str">
            <v>0705220651</v>
          </cell>
          <cell r="B19" t="str">
            <v>涞源英能新能源科技有限公司</v>
          </cell>
          <cell r="C19" t="str">
            <v>否</v>
          </cell>
          <cell r="D19">
            <v>32150</v>
          </cell>
          <cell r="E19">
            <v>11715.46</v>
          </cell>
        </row>
        <row r="20">
          <cell r="A20" t="str">
            <v>0705403377</v>
          </cell>
          <cell r="B20" t="str">
            <v>涞源英能新能源科技有限公司</v>
          </cell>
          <cell r="C20" t="str">
            <v>否</v>
          </cell>
          <cell r="D20">
            <v>34792</v>
          </cell>
          <cell r="E20">
            <v>12678.2</v>
          </cell>
        </row>
        <row r="21">
          <cell r="A21" t="str">
            <v>0705411024</v>
          </cell>
          <cell r="B21" t="str">
            <v>涞源英能新能源科技有限公司</v>
          </cell>
          <cell r="C21" t="str">
            <v>否</v>
          </cell>
          <cell r="D21">
            <v>36364</v>
          </cell>
          <cell r="E21">
            <v>13251.04</v>
          </cell>
        </row>
        <row r="22">
          <cell r="A22" t="str">
            <v>0705423568</v>
          </cell>
          <cell r="B22" t="str">
            <v>涞源英能新能源科技有限公司</v>
          </cell>
          <cell r="C22" t="str">
            <v>否</v>
          </cell>
          <cell r="D22">
            <v>36046</v>
          </cell>
          <cell r="E22">
            <v>13135.16</v>
          </cell>
        </row>
        <row r="23">
          <cell r="A23" t="str">
            <v>0705426727</v>
          </cell>
          <cell r="B23" t="str">
            <v>涞源英能新能源科技有限公司</v>
          </cell>
          <cell r="C23" t="str">
            <v>否</v>
          </cell>
          <cell r="D23">
            <v>38422</v>
          </cell>
          <cell r="E23">
            <v>14000.98</v>
          </cell>
        </row>
        <row r="24">
          <cell r="A24" t="str">
            <v>0705433022</v>
          </cell>
          <cell r="B24" t="str">
            <v>涞源英能新能源科技有限公司</v>
          </cell>
          <cell r="C24" t="str">
            <v>否</v>
          </cell>
          <cell r="D24">
            <v>38490</v>
          </cell>
          <cell r="E24">
            <v>14025.76</v>
          </cell>
        </row>
        <row r="25">
          <cell r="A25" t="str">
            <v>0705466835</v>
          </cell>
          <cell r="B25" t="str">
            <v>涞源英能新能源科技有限公司</v>
          </cell>
          <cell r="C25" t="str">
            <v>否</v>
          </cell>
          <cell r="D25">
            <v>36972</v>
          </cell>
          <cell r="E25">
            <v>13472.6</v>
          </cell>
        </row>
        <row r="26">
          <cell r="A26" t="str">
            <v>0705480897</v>
          </cell>
          <cell r="B26" t="str">
            <v>涞源英能新能源科技有限公司</v>
          </cell>
          <cell r="C26" t="str">
            <v>否</v>
          </cell>
          <cell r="D26">
            <v>32146</v>
          </cell>
          <cell r="E26">
            <v>11714</v>
          </cell>
        </row>
        <row r="27">
          <cell r="A27" t="str">
            <v>0705500195</v>
          </cell>
          <cell r="B27" t="str">
            <v>涞源英能新能源科技有限公司</v>
          </cell>
          <cell r="C27" t="str">
            <v>否</v>
          </cell>
          <cell r="D27">
            <v>37138</v>
          </cell>
          <cell r="E27">
            <v>13533.09</v>
          </cell>
        </row>
        <row r="28">
          <cell r="A28" t="str">
            <v>0705505901</v>
          </cell>
          <cell r="B28" t="str">
            <v>涞源英能新能源科技有限公司</v>
          </cell>
          <cell r="C28" t="str">
            <v>否</v>
          </cell>
          <cell r="D28">
            <v>31159</v>
          </cell>
          <cell r="E28">
            <v>11354.34</v>
          </cell>
        </row>
        <row r="29">
          <cell r="A29" t="str">
            <v>0705511030</v>
          </cell>
          <cell r="B29" t="str">
            <v>涞源英能新能源科技有限公司</v>
          </cell>
          <cell r="C29" t="str">
            <v>否</v>
          </cell>
          <cell r="D29">
            <v>38969</v>
          </cell>
          <cell r="E29">
            <v>14200.3</v>
          </cell>
        </row>
        <row r="30">
          <cell r="A30" t="str">
            <v>0705521350</v>
          </cell>
          <cell r="B30" t="str">
            <v>涞源英能新能源科技有限公司</v>
          </cell>
          <cell r="C30" t="str">
            <v>否</v>
          </cell>
          <cell r="D30">
            <v>33838</v>
          </cell>
          <cell r="E30">
            <v>12330.57</v>
          </cell>
        </row>
        <row r="31">
          <cell r="A31" t="str">
            <v>0705522047</v>
          </cell>
          <cell r="B31" t="str">
            <v>涞源英能新能源科技有限公司</v>
          </cell>
          <cell r="C31" t="str">
            <v>否</v>
          </cell>
          <cell r="D31">
            <v>31692</v>
          </cell>
          <cell r="E31">
            <v>11548.56</v>
          </cell>
        </row>
        <row r="32">
          <cell r="A32" t="str">
            <v>0705545123</v>
          </cell>
          <cell r="B32" t="str">
            <v>涞源英能新能源科技有限公司</v>
          </cell>
          <cell r="C32" t="str">
            <v>否</v>
          </cell>
          <cell r="D32">
            <v>34025</v>
          </cell>
          <cell r="E32">
            <v>12398.71</v>
          </cell>
        </row>
        <row r="33">
          <cell r="A33" t="str">
            <v>0705561989</v>
          </cell>
          <cell r="B33" t="str">
            <v>涞源英能新能源科技有限公司</v>
          </cell>
          <cell r="C33" t="str">
            <v>否</v>
          </cell>
          <cell r="D33">
            <v>38107</v>
          </cell>
          <cell r="E33">
            <v>13886.19</v>
          </cell>
        </row>
        <row r="34">
          <cell r="A34" t="str">
            <v>0705573814</v>
          </cell>
          <cell r="B34" t="str">
            <v>涞源英能新能源科技有限公司</v>
          </cell>
          <cell r="C34" t="str">
            <v>否</v>
          </cell>
          <cell r="D34">
            <v>26807</v>
          </cell>
          <cell r="E34">
            <v>9768.47</v>
          </cell>
        </row>
        <row r="35">
          <cell r="A35" t="str">
            <v>0705590673</v>
          </cell>
          <cell r="B35" t="str">
            <v>涞源英能新能源科技有限公司</v>
          </cell>
          <cell r="C35" t="str">
            <v>否</v>
          </cell>
          <cell r="D35">
            <v>36887</v>
          </cell>
          <cell r="E35">
            <v>13441.62</v>
          </cell>
        </row>
        <row r="36">
          <cell r="A36" t="str">
            <v>0705603634</v>
          </cell>
          <cell r="B36" t="str">
            <v>涞源英能新能源科技有限公司</v>
          </cell>
          <cell r="C36" t="str">
            <v>否</v>
          </cell>
          <cell r="D36">
            <v>35138</v>
          </cell>
          <cell r="E36">
            <v>12804.29</v>
          </cell>
        </row>
        <row r="37">
          <cell r="A37" t="str">
            <v>0705620914</v>
          </cell>
          <cell r="B37" t="str">
            <v>涞源英能新能源科技有限公司</v>
          </cell>
          <cell r="C37" t="str">
            <v>否</v>
          </cell>
          <cell r="D37">
            <v>35022</v>
          </cell>
          <cell r="E37">
            <v>12762.02</v>
          </cell>
        </row>
        <row r="38">
          <cell r="A38" t="str">
            <v>0705637570</v>
          </cell>
          <cell r="B38" t="str">
            <v>涞源英能新能源科技有限公司</v>
          </cell>
          <cell r="C38" t="str">
            <v>否</v>
          </cell>
          <cell r="D38">
            <v>34980</v>
          </cell>
          <cell r="E38">
            <v>12746.71</v>
          </cell>
        </row>
        <row r="39">
          <cell r="A39" t="str">
            <v>0705664369</v>
          </cell>
          <cell r="B39" t="str">
            <v>涞源英能新能源科技有限公司</v>
          </cell>
          <cell r="C39" t="str">
            <v>否</v>
          </cell>
          <cell r="D39">
            <v>35986</v>
          </cell>
          <cell r="E39">
            <v>13113.3</v>
          </cell>
        </row>
        <row r="40">
          <cell r="A40" t="str">
            <v>0705684026</v>
          </cell>
          <cell r="B40" t="str">
            <v>涞源英能新能源科技有限公司</v>
          </cell>
          <cell r="C40" t="str">
            <v>否</v>
          </cell>
          <cell r="D40">
            <v>37355</v>
          </cell>
          <cell r="E40">
            <v>13612.16</v>
          </cell>
        </row>
        <row r="41">
          <cell r="A41" t="str">
            <v>0705686686</v>
          </cell>
          <cell r="B41" t="str">
            <v>涞源英能新能源科技有限公司</v>
          </cell>
          <cell r="C41" t="str">
            <v>否</v>
          </cell>
          <cell r="D41">
            <v>38558</v>
          </cell>
          <cell r="E41">
            <v>14050.54</v>
          </cell>
        </row>
        <row r="42">
          <cell r="A42" t="str">
            <v>0705687403</v>
          </cell>
          <cell r="B42" t="str">
            <v>涞源英能新能源科技有限公司</v>
          </cell>
          <cell r="C42" t="str">
            <v>否</v>
          </cell>
          <cell r="D42">
            <v>36970</v>
          </cell>
          <cell r="E42">
            <v>13471.87</v>
          </cell>
        </row>
        <row r="43">
          <cell r="A43" t="str">
            <v>0705688318</v>
          </cell>
          <cell r="B43" t="str">
            <v>涞源英能新能源科技有限公司</v>
          </cell>
          <cell r="C43" t="str">
            <v>否</v>
          </cell>
          <cell r="D43">
            <v>31036</v>
          </cell>
          <cell r="E43">
            <v>11309.52</v>
          </cell>
        </row>
        <row r="44">
          <cell r="A44" t="str">
            <v>0705690168</v>
          </cell>
          <cell r="B44" t="str">
            <v>涞源英能新能源科技有限公司</v>
          </cell>
          <cell r="C44" t="str">
            <v>否</v>
          </cell>
          <cell r="D44">
            <v>35892</v>
          </cell>
          <cell r="E44">
            <v>13079.04</v>
          </cell>
        </row>
        <row r="45">
          <cell r="A45" t="str">
            <v>0705691871</v>
          </cell>
          <cell r="B45" t="str">
            <v>涞源英能新能源科技有限公司</v>
          </cell>
          <cell r="C45" t="str">
            <v>否</v>
          </cell>
          <cell r="D45">
            <v>33132</v>
          </cell>
          <cell r="E45">
            <v>12073.3</v>
          </cell>
        </row>
        <row r="46">
          <cell r="A46" t="str">
            <v>0705699569</v>
          </cell>
          <cell r="B46" t="str">
            <v>涞源英能新能源科技有限公司</v>
          </cell>
          <cell r="C46" t="str">
            <v>否</v>
          </cell>
          <cell r="D46">
            <v>37020</v>
          </cell>
          <cell r="E46">
            <v>13490.09</v>
          </cell>
        </row>
        <row r="47">
          <cell r="A47" t="str">
            <v>0705705343</v>
          </cell>
          <cell r="B47" t="str">
            <v>涞源英能新能源科技有限公司</v>
          </cell>
          <cell r="C47" t="str">
            <v>否</v>
          </cell>
          <cell r="D47">
            <v>35707</v>
          </cell>
          <cell r="E47">
            <v>13011.63</v>
          </cell>
        </row>
        <row r="48">
          <cell r="A48" t="str">
            <v>0705721604</v>
          </cell>
          <cell r="B48" t="str">
            <v>涞源英能新能源科技有限公司</v>
          </cell>
          <cell r="C48" t="str">
            <v>否</v>
          </cell>
          <cell r="D48">
            <v>36598</v>
          </cell>
          <cell r="E48">
            <v>13336.31</v>
          </cell>
        </row>
        <row r="49">
          <cell r="A49" t="str">
            <v>0705727497</v>
          </cell>
          <cell r="B49" t="str">
            <v>涞源英能新能源科技有限公司</v>
          </cell>
          <cell r="C49" t="str">
            <v>否</v>
          </cell>
          <cell r="D49">
            <v>33878</v>
          </cell>
          <cell r="E49">
            <v>12345.14</v>
          </cell>
        </row>
        <row r="50">
          <cell r="A50" t="str">
            <v>0719070211</v>
          </cell>
          <cell r="B50" t="str">
            <v>涞源英能新能源科技有限公司</v>
          </cell>
          <cell r="C50" t="str">
            <v>否</v>
          </cell>
          <cell r="D50">
            <v>19281</v>
          </cell>
          <cell r="E50">
            <v>7026</v>
          </cell>
        </row>
        <row r="51">
          <cell r="A51" t="str">
            <v>0719903975</v>
          </cell>
          <cell r="B51" t="str">
            <v>涞源英能新能源科技有限公司</v>
          </cell>
          <cell r="C51" t="str">
            <v>否</v>
          </cell>
          <cell r="D51">
            <v>41561</v>
          </cell>
          <cell r="E51">
            <v>15144.83</v>
          </cell>
        </row>
        <row r="52">
          <cell r="A52" t="str">
            <v>0719905997</v>
          </cell>
          <cell r="B52" t="str">
            <v>涞源英能新能源科技有限公司</v>
          </cell>
          <cell r="C52" t="str">
            <v>否</v>
          </cell>
          <cell r="D52">
            <v>22519</v>
          </cell>
          <cell r="E52">
            <v>8205.92</v>
          </cell>
        </row>
        <row r="53">
          <cell r="A53" t="str">
            <v>0719907036</v>
          </cell>
          <cell r="B53" t="str">
            <v>涞源英能新能源科技有限公司</v>
          </cell>
          <cell r="C53" t="str">
            <v>否</v>
          </cell>
          <cell r="D53">
            <v>42959</v>
          </cell>
          <cell r="E53">
            <v>15654.26</v>
          </cell>
        </row>
        <row r="54">
          <cell r="A54" t="str">
            <v>0719907209</v>
          </cell>
          <cell r="B54" t="str">
            <v>涞源英能新能源科技有限公司</v>
          </cell>
          <cell r="C54" t="str">
            <v>否</v>
          </cell>
          <cell r="D54">
            <v>42005</v>
          </cell>
          <cell r="E54">
            <v>15306.62</v>
          </cell>
        </row>
        <row r="55">
          <cell r="A55" t="str">
            <v>0719929731</v>
          </cell>
          <cell r="B55" t="str">
            <v>涞源英能新能源科技有限公司</v>
          </cell>
          <cell r="C55" t="str">
            <v>否</v>
          </cell>
          <cell r="D55">
            <v>11196</v>
          </cell>
          <cell r="E55">
            <v>4079.82</v>
          </cell>
        </row>
        <row r="56">
          <cell r="A56" t="str">
            <v>0719931015</v>
          </cell>
          <cell r="B56" t="str">
            <v>涞源英能新能源科技有限公司</v>
          </cell>
          <cell r="C56" t="str">
            <v>否</v>
          </cell>
          <cell r="D56">
            <v>36416</v>
          </cell>
          <cell r="E56">
            <v>13269.99</v>
          </cell>
        </row>
        <row r="57">
          <cell r="A57" t="str">
            <v>0723853929</v>
          </cell>
          <cell r="B57" t="str">
            <v>涞源英能新能源科技有限公司</v>
          </cell>
          <cell r="C57" t="str">
            <v>否</v>
          </cell>
          <cell r="D57">
            <v>40556</v>
          </cell>
          <cell r="E57">
            <v>14778.61</v>
          </cell>
        </row>
        <row r="58">
          <cell r="A58" t="str">
            <v>0723858083</v>
          </cell>
          <cell r="B58" t="str">
            <v>涞源英能新能源科技有限公司</v>
          </cell>
          <cell r="C58" t="str">
            <v>否</v>
          </cell>
          <cell r="D58">
            <v>39930</v>
          </cell>
          <cell r="E58">
            <v>14550.49</v>
          </cell>
        </row>
        <row r="59">
          <cell r="A59" t="str">
            <v>0723880154</v>
          </cell>
          <cell r="B59" t="str">
            <v>涞源英能新能源科技有限公司</v>
          </cell>
          <cell r="C59" t="str">
            <v>否</v>
          </cell>
          <cell r="D59">
            <v>38384</v>
          </cell>
          <cell r="E59">
            <v>13987.13</v>
          </cell>
        </row>
        <row r="60">
          <cell r="A60" t="str">
            <v>0723886732</v>
          </cell>
          <cell r="B60" t="str">
            <v>涞源英能新能源科技有限公司</v>
          </cell>
          <cell r="C60" t="str">
            <v>否</v>
          </cell>
          <cell r="D60">
            <v>39604</v>
          </cell>
          <cell r="E60">
            <v>14431.7</v>
          </cell>
        </row>
        <row r="61">
          <cell r="A61" t="str">
            <v>0723895163</v>
          </cell>
          <cell r="B61" t="str">
            <v>涞源英能新能源科技有限公司</v>
          </cell>
          <cell r="C61" t="str">
            <v>否</v>
          </cell>
          <cell r="D61">
            <v>39906</v>
          </cell>
          <cell r="E61">
            <v>14541.75</v>
          </cell>
        </row>
        <row r="62">
          <cell r="A62" t="str">
            <v>0723901569</v>
          </cell>
          <cell r="B62" t="str">
            <v>涞源英能新能源科技有限公司</v>
          </cell>
          <cell r="C62" t="str">
            <v>否</v>
          </cell>
          <cell r="D62">
            <v>35370</v>
          </cell>
          <cell r="E62">
            <v>12888.83</v>
          </cell>
        </row>
        <row r="63">
          <cell r="A63" t="str">
            <v>0723904047</v>
          </cell>
          <cell r="B63" t="str">
            <v>涞源英能新能源科技有限公司</v>
          </cell>
          <cell r="C63" t="str">
            <v>否</v>
          </cell>
          <cell r="D63">
            <v>39947</v>
          </cell>
          <cell r="E63">
            <v>14556.69</v>
          </cell>
        </row>
        <row r="64">
          <cell r="A64" t="str">
            <v>0723906551</v>
          </cell>
          <cell r="B64" t="str">
            <v>涞源英能新能源科技有限公司</v>
          </cell>
          <cell r="C64" t="str">
            <v>否</v>
          </cell>
          <cell r="D64">
            <v>18262</v>
          </cell>
          <cell r="E64">
            <v>6654.67</v>
          </cell>
        </row>
        <row r="65">
          <cell r="A65" t="str">
            <v>0723906782</v>
          </cell>
          <cell r="B65" t="str">
            <v>涞源英能新能源科技有限公司</v>
          </cell>
          <cell r="C65" t="str">
            <v>否</v>
          </cell>
          <cell r="D65">
            <v>19070</v>
          </cell>
          <cell r="E65">
            <v>6949.11</v>
          </cell>
        </row>
        <row r="66">
          <cell r="A66" t="str">
            <v>0723907394</v>
          </cell>
          <cell r="B66" t="str">
            <v>涞源英能新能源科技有限公司</v>
          </cell>
          <cell r="C66" t="str">
            <v>否</v>
          </cell>
          <cell r="D66">
            <v>16246</v>
          </cell>
          <cell r="E66">
            <v>5920.04</v>
          </cell>
        </row>
        <row r="67">
          <cell r="A67" t="str">
            <v>0723907697</v>
          </cell>
          <cell r="B67" t="str">
            <v>涞源英能新能源科技有限公司</v>
          </cell>
          <cell r="C67" t="str">
            <v>否</v>
          </cell>
          <cell r="D67">
            <v>36062</v>
          </cell>
          <cell r="E67">
            <v>13140.99</v>
          </cell>
        </row>
        <row r="68">
          <cell r="A68" t="str">
            <v>0723907831</v>
          </cell>
          <cell r="B68" t="str">
            <v>涞源英能新能源科技有限公司</v>
          </cell>
          <cell r="C68" t="str">
            <v>否</v>
          </cell>
          <cell r="D68">
            <v>39669</v>
          </cell>
          <cell r="E68">
            <v>14455.38</v>
          </cell>
        </row>
        <row r="69">
          <cell r="A69" t="str">
            <v>0723907873</v>
          </cell>
          <cell r="B69" t="str">
            <v>涞源英能新能源科技有限公司</v>
          </cell>
          <cell r="C69" t="str">
            <v>否</v>
          </cell>
          <cell r="D69">
            <v>42374</v>
          </cell>
          <cell r="E69">
            <v>15441.09</v>
          </cell>
        </row>
        <row r="70">
          <cell r="A70" t="str">
            <v>0723907945</v>
          </cell>
          <cell r="B70" t="str">
            <v>涞源英能新能源科技有限公司</v>
          </cell>
          <cell r="C70" t="str">
            <v>否</v>
          </cell>
          <cell r="D70">
            <v>18781</v>
          </cell>
          <cell r="E70">
            <v>6843.8</v>
          </cell>
        </row>
        <row r="71">
          <cell r="A71" t="str">
            <v>0723908111</v>
          </cell>
          <cell r="B71" t="str">
            <v>涞源英能新能源科技有限公司</v>
          </cell>
          <cell r="C71" t="str">
            <v>否</v>
          </cell>
          <cell r="D71">
            <v>40930</v>
          </cell>
          <cell r="E71">
            <v>14914.89</v>
          </cell>
        </row>
        <row r="72">
          <cell r="A72" t="str">
            <v>0723908166</v>
          </cell>
          <cell r="B72" t="str">
            <v>涞源英能新能源科技有限公司</v>
          </cell>
          <cell r="C72" t="str">
            <v>否</v>
          </cell>
          <cell r="D72">
            <v>42325</v>
          </cell>
          <cell r="E72">
            <v>15423.23</v>
          </cell>
        </row>
        <row r="73">
          <cell r="A73" t="str">
            <v>0723908502</v>
          </cell>
          <cell r="B73" t="str">
            <v>涞源英能新能源科技有限公司</v>
          </cell>
          <cell r="C73" t="str">
            <v>否</v>
          </cell>
          <cell r="D73">
            <v>41041</v>
          </cell>
          <cell r="E73">
            <v>14955.34</v>
          </cell>
        </row>
        <row r="74">
          <cell r="A74" t="str">
            <v>0723911007</v>
          </cell>
          <cell r="B74" t="str">
            <v>涞源英能新能源科技有限公司</v>
          </cell>
          <cell r="C74" t="str">
            <v>否</v>
          </cell>
          <cell r="D74">
            <v>41674</v>
          </cell>
          <cell r="E74">
            <v>15186.01</v>
          </cell>
        </row>
        <row r="75">
          <cell r="A75" t="str">
            <v>0723917379</v>
          </cell>
          <cell r="B75" t="str">
            <v>涞源英能新能源科技有限公司</v>
          </cell>
          <cell r="C75" t="str">
            <v>否</v>
          </cell>
          <cell r="D75">
            <v>42774</v>
          </cell>
          <cell r="E75">
            <v>15586.85</v>
          </cell>
        </row>
        <row r="76">
          <cell r="A76" t="str">
            <v>0723927107</v>
          </cell>
          <cell r="B76" t="str">
            <v>涞源英能新能源科技有限公司</v>
          </cell>
          <cell r="C76" t="str">
            <v>否</v>
          </cell>
          <cell r="D76">
            <v>42712</v>
          </cell>
          <cell r="E76">
            <v>15564.25</v>
          </cell>
        </row>
        <row r="77">
          <cell r="A77" t="str">
            <v>0723927149</v>
          </cell>
          <cell r="B77" t="str">
            <v>涞源英能新能源科技有限公司</v>
          </cell>
          <cell r="C77" t="str">
            <v>否</v>
          </cell>
          <cell r="D77">
            <v>42646</v>
          </cell>
          <cell r="E77">
            <v>15540.2</v>
          </cell>
        </row>
        <row r="78">
          <cell r="A78" t="str">
            <v>0723927208</v>
          </cell>
          <cell r="B78" t="str">
            <v>涞源英能新能源科技有限公司</v>
          </cell>
          <cell r="C78" t="str">
            <v>否</v>
          </cell>
          <cell r="D78">
            <v>41167</v>
          </cell>
          <cell r="E78">
            <v>15001.25</v>
          </cell>
        </row>
        <row r="79">
          <cell r="A79" t="str">
            <v>0723927279</v>
          </cell>
          <cell r="B79" t="str">
            <v>涞源英能新能源科技有限公司</v>
          </cell>
          <cell r="C79" t="str">
            <v>否</v>
          </cell>
          <cell r="D79">
            <v>42049</v>
          </cell>
          <cell r="E79">
            <v>15322.66</v>
          </cell>
        </row>
        <row r="80">
          <cell r="A80" t="str">
            <v>0723927367</v>
          </cell>
          <cell r="B80" t="str">
            <v>涞源英能新能源科技有限公司</v>
          </cell>
          <cell r="C80" t="str">
            <v>否</v>
          </cell>
          <cell r="D80">
            <v>41796</v>
          </cell>
          <cell r="E80">
            <v>15230.46</v>
          </cell>
        </row>
        <row r="81">
          <cell r="A81" t="str">
            <v>0723927426</v>
          </cell>
          <cell r="B81" t="str">
            <v>涞源英能新能源科技有限公司</v>
          </cell>
          <cell r="C81" t="str">
            <v>否</v>
          </cell>
          <cell r="D81">
            <v>41868</v>
          </cell>
          <cell r="E81">
            <v>15256.7</v>
          </cell>
        </row>
        <row r="82">
          <cell r="A82" t="str">
            <v>0723928953</v>
          </cell>
          <cell r="B82" t="str">
            <v>涞源英能新能源科技有限公司</v>
          </cell>
          <cell r="C82" t="str">
            <v>否</v>
          </cell>
          <cell r="D82">
            <v>41616</v>
          </cell>
          <cell r="E82">
            <v>15164.87</v>
          </cell>
        </row>
        <row r="83">
          <cell r="A83" t="str">
            <v>0723930295</v>
          </cell>
          <cell r="B83" t="str">
            <v>涞源英能新能源科技有限公司</v>
          </cell>
          <cell r="C83" t="str">
            <v>否</v>
          </cell>
          <cell r="D83">
            <v>41534</v>
          </cell>
          <cell r="E83">
            <v>15134.99</v>
          </cell>
        </row>
        <row r="84">
          <cell r="A84" t="str">
            <v>0723931269</v>
          </cell>
          <cell r="B84" t="str">
            <v>涞源英能新能源科技有限公司</v>
          </cell>
          <cell r="C84" t="str">
            <v>否</v>
          </cell>
          <cell r="D84">
            <v>41197</v>
          </cell>
          <cell r="E84">
            <v>15012.19</v>
          </cell>
        </row>
        <row r="85">
          <cell r="A85" t="str">
            <v>0723933816</v>
          </cell>
          <cell r="B85" t="str">
            <v>涞源英能新能源科技有限公司</v>
          </cell>
          <cell r="C85" t="str">
            <v>否</v>
          </cell>
          <cell r="D85">
            <v>40066</v>
          </cell>
          <cell r="E85">
            <v>14600.05</v>
          </cell>
        </row>
        <row r="86">
          <cell r="A86" t="str">
            <v>0723934170</v>
          </cell>
          <cell r="B86" t="str">
            <v>涞源英能新能源科技有限公司</v>
          </cell>
          <cell r="C86" t="str">
            <v>否</v>
          </cell>
          <cell r="D86">
            <v>40734</v>
          </cell>
          <cell r="E86">
            <v>14843.47</v>
          </cell>
        </row>
        <row r="87">
          <cell r="A87" t="str">
            <v>0723948287</v>
          </cell>
          <cell r="B87" t="str">
            <v>涞源英能新能源科技有限公司</v>
          </cell>
          <cell r="C87" t="str">
            <v>否</v>
          </cell>
          <cell r="D87">
            <v>41332</v>
          </cell>
          <cell r="E87">
            <v>15061.38</v>
          </cell>
        </row>
        <row r="88">
          <cell r="A88" t="str">
            <v>0723950271</v>
          </cell>
          <cell r="B88" t="str">
            <v>涞源英能新能源科技有限公司</v>
          </cell>
          <cell r="C88" t="str">
            <v>否</v>
          </cell>
          <cell r="D88">
            <v>41242</v>
          </cell>
          <cell r="E88">
            <v>15028.58</v>
          </cell>
        </row>
        <row r="89">
          <cell r="A89" t="str">
            <v>0723950659</v>
          </cell>
          <cell r="B89" t="str">
            <v>涞源英能新能源科技有限公司</v>
          </cell>
          <cell r="C89" t="str">
            <v>否</v>
          </cell>
          <cell r="D89">
            <v>39730</v>
          </cell>
          <cell r="E89">
            <v>14477.61</v>
          </cell>
        </row>
        <row r="90">
          <cell r="A90" t="str">
            <v>0723950880</v>
          </cell>
          <cell r="B90" t="str">
            <v>涞源英能新能源科技有限公司</v>
          </cell>
          <cell r="C90" t="str">
            <v>否</v>
          </cell>
          <cell r="D90">
            <v>33076</v>
          </cell>
          <cell r="E90">
            <v>12052.89</v>
          </cell>
        </row>
        <row r="91">
          <cell r="A91" t="str">
            <v>0723956686</v>
          </cell>
          <cell r="B91" t="str">
            <v>涞源英能新能源科技有限公司</v>
          </cell>
          <cell r="C91" t="str">
            <v>否</v>
          </cell>
          <cell r="D91">
            <v>27162</v>
          </cell>
          <cell r="E91">
            <v>9897.83</v>
          </cell>
        </row>
        <row r="92">
          <cell r="A92" t="str">
            <v>0723956833</v>
          </cell>
          <cell r="B92" t="str">
            <v>涞源英能新能源科技有限公司</v>
          </cell>
          <cell r="C92" t="str">
            <v>否</v>
          </cell>
          <cell r="D92">
            <v>42602</v>
          </cell>
          <cell r="E92">
            <v>15524.17</v>
          </cell>
        </row>
        <row r="93">
          <cell r="A93" t="str">
            <v>0723960591</v>
          </cell>
          <cell r="B93" t="str">
            <v>涞源英能新能源科技有限公司</v>
          </cell>
          <cell r="C93" t="str">
            <v>否</v>
          </cell>
          <cell r="D93">
            <v>41435</v>
          </cell>
          <cell r="E93">
            <v>15098.91</v>
          </cell>
        </row>
        <row r="94">
          <cell r="A94" t="str">
            <v>0723960852</v>
          </cell>
          <cell r="B94" t="str">
            <v>涞源英能新能源科技有限公司</v>
          </cell>
          <cell r="C94" t="str">
            <v>否</v>
          </cell>
          <cell r="D94">
            <v>35984</v>
          </cell>
          <cell r="E94">
            <v>13112.57</v>
          </cell>
        </row>
        <row r="95">
          <cell r="A95" t="str">
            <v>0723962005</v>
          </cell>
          <cell r="B95" t="str">
            <v>涞源英能新能源科技有限公司</v>
          </cell>
          <cell r="C95" t="str">
            <v>否</v>
          </cell>
          <cell r="D95">
            <v>37824</v>
          </cell>
          <cell r="E95">
            <v>13783.07</v>
          </cell>
        </row>
        <row r="96">
          <cell r="A96" t="str">
            <v>0723963499</v>
          </cell>
          <cell r="B96" t="str">
            <v>涞源英能新能源科技有限公司</v>
          </cell>
          <cell r="C96" t="str">
            <v>否</v>
          </cell>
          <cell r="D96">
            <v>41643</v>
          </cell>
          <cell r="E96">
            <v>15174.71</v>
          </cell>
        </row>
        <row r="97">
          <cell r="A97" t="str">
            <v>0723963532</v>
          </cell>
          <cell r="B97" t="str">
            <v>涞源英能新能源科技有限公司</v>
          </cell>
          <cell r="C97" t="str">
            <v>否</v>
          </cell>
          <cell r="D97">
            <v>42306</v>
          </cell>
          <cell r="E97">
            <v>15416.31</v>
          </cell>
        </row>
        <row r="98">
          <cell r="A98" t="str">
            <v>0723963620</v>
          </cell>
          <cell r="B98" t="str">
            <v>涞源英能新能源科技有限公司</v>
          </cell>
          <cell r="C98" t="str">
            <v>否</v>
          </cell>
          <cell r="D98">
            <v>10888</v>
          </cell>
          <cell r="E98">
            <v>3967.59</v>
          </cell>
        </row>
        <row r="99">
          <cell r="A99" t="str">
            <v>0723965860</v>
          </cell>
          <cell r="B99" t="str">
            <v>涞源英能新能源科技有限公司</v>
          </cell>
          <cell r="C99" t="str">
            <v>否</v>
          </cell>
          <cell r="D99">
            <v>16630</v>
          </cell>
          <cell r="E99">
            <v>6059.97</v>
          </cell>
        </row>
        <row r="100">
          <cell r="A100" t="str">
            <v>0723970202</v>
          </cell>
          <cell r="B100" t="str">
            <v>涞源英能新能源科技有限公司</v>
          </cell>
          <cell r="C100" t="str">
            <v>否</v>
          </cell>
          <cell r="D100">
            <v>6613</v>
          </cell>
          <cell r="E100">
            <v>2409.78</v>
          </cell>
        </row>
        <row r="101">
          <cell r="A101" t="str">
            <v>0723970462</v>
          </cell>
          <cell r="B101" t="str">
            <v>涞源英能新能源科技有限公司</v>
          </cell>
          <cell r="C101" t="str">
            <v>否</v>
          </cell>
          <cell r="D101">
            <v>39598</v>
          </cell>
          <cell r="E101">
            <v>14429.51</v>
          </cell>
        </row>
        <row r="102">
          <cell r="A102" t="str">
            <v>0724014387</v>
          </cell>
          <cell r="B102" t="str">
            <v>涞源英能新能源科技有限公司</v>
          </cell>
          <cell r="C102" t="str">
            <v>否</v>
          </cell>
          <cell r="D102">
            <v>32884</v>
          </cell>
          <cell r="E102">
            <v>11982.93</v>
          </cell>
        </row>
        <row r="103">
          <cell r="A103" t="str">
            <v>0724016660</v>
          </cell>
          <cell r="B103" t="str">
            <v>涞源英能新能源科技有限公司</v>
          </cell>
          <cell r="C103" t="str">
            <v>否</v>
          </cell>
          <cell r="D103">
            <v>41237</v>
          </cell>
          <cell r="E103">
            <v>15026.76</v>
          </cell>
        </row>
        <row r="104">
          <cell r="A104" t="str">
            <v>0724027127</v>
          </cell>
          <cell r="B104" t="str">
            <v>涞源英能新能源科技有限公司</v>
          </cell>
          <cell r="C104" t="str">
            <v>否</v>
          </cell>
          <cell r="D104">
            <v>43422</v>
          </cell>
          <cell r="E104">
            <v>15822.98</v>
          </cell>
        </row>
        <row r="105">
          <cell r="A105" t="str">
            <v>0724041147</v>
          </cell>
          <cell r="B105" t="str">
            <v>涞源英能新能源科技有限公司</v>
          </cell>
          <cell r="C105" t="str">
            <v>否</v>
          </cell>
          <cell r="D105">
            <v>41486</v>
          </cell>
          <cell r="E105">
            <v>15117.5</v>
          </cell>
        </row>
        <row r="106">
          <cell r="A106" t="str">
            <v>0724041886</v>
          </cell>
          <cell r="B106" t="str">
            <v>涞源英能新能源科技有限公司</v>
          </cell>
          <cell r="C106" t="str">
            <v>否</v>
          </cell>
          <cell r="D106">
            <v>42906</v>
          </cell>
          <cell r="E106">
            <v>15634.95</v>
          </cell>
        </row>
        <row r="107">
          <cell r="A107" t="str">
            <v>0724047321</v>
          </cell>
          <cell r="B107" t="str">
            <v>涞源英能新能源科技有限公司</v>
          </cell>
          <cell r="C107" t="str">
            <v>否</v>
          </cell>
          <cell r="D107">
            <v>41924</v>
          </cell>
          <cell r="E107">
            <v>15277.11</v>
          </cell>
        </row>
        <row r="108">
          <cell r="A108" t="str">
            <v>0724048236</v>
          </cell>
          <cell r="B108" t="str">
            <v>涞源英能新能源科技有限公司</v>
          </cell>
          <cell r="C108" t="str">
            <v>否</v>
          </cell>
          <cell r="D108">
            <v>40777</v>
          </cell>
          <cell r="E108">
            <v>14859.14</v>
          </cell>
        </row>
        <row r="109">
          <cell r="A109" t="str">
            <v>0724052806</v>
          </cell>
          <cell r="B109" t="str">
            <v>涞源英能新能源科技有限公司</v>
          </cell>
          <cell r="C109" t="str">
            <v>否</v>
          </cell>
          <cell r="D109">
            <v>40915</v>
          </cell>
          <cell r="E109">
            <v>14909.43</v>
          </cell>
        </row>
        <row r="110">
          <cell r="A110" t="str">
            <v>0724053896</v>
          </cell>
          <cell r="B110" t="str">
            <v>涞源英能新能源科技有限公司</v>
          </cell>
          <cell r="C110" t="str">
            <v>否</v>
          </cell>
          <cell r="D110">
            <v>40860</v>
          </cell>
          <cell r="E110">
            <v>14889.38</v>
          </cell>
        </row>
        <row r="111">
          <cell r="A111" t="str">
            <v>0724056101</v>
          </cell>
          <cell r="B111" t="str">
            <v>涞源英能新能源科技有限公司</v>
          </cell>
          <cell r="C111" t="str">
            <v>否</v>
          </cell>
          <cell r="D111">
            <v>42784</v>
          </cell>
          <cell r="E111">
            <v>15590.49</v>
          </cell>
        </row>
        <row r="112">
          <cell r="A112" t="str">
            <v>0724057061</v>
          </cell>
          <cell r="B112" t="str">
            <v>涞源英能新能源科技有限公司</v>
          </cell>
          <cell r="C112" t="str">
            <v>否</v>
          </cell>
          <cell r="D112">
            <v>39122</v>
          </cell>
          <cell r="E112">
            <v>14256.06</v>
          </cell>
        </row>
        <row r="113">
          <cell r="A113" t="str">
            <v>0724057449</v>
          </cell>
          <cell r="B113" t="str">
            <v>涞源英能新能源科技有限公司</v>
          </cell>
          <cell r="C113" t="str">
            <v>否</v>
          </cell>
          <cell r="D113">
            <v>40711</v>
          </cell>
          <cell r="E113">
            <v>14835.09</v>
          </cell>
        </row>
        <row r="114">
          <cell r="A114" t="str">
            <v>0724058875</v>
          </cell>
          <cell r="B114" t="str">
            <v>涞源英能新能源科技有限公司</v>
          </cell>
          <cell r="C114" t="str">
            <v>否</v>
          </cell>
          <cell r="D114">
            <v>41042</v>
          </cell>
          <cell r="E114">
            <v>14955.7</v>
          </cell>
        </row>
        <row r="115">
          <cell r="A115" t="str">
            <v>0724068065</v>
          </cell>
          <cell r="B115" t="str">
            <v>涞源英能新能源科技有限公司</v>
          </cell>
          <cell r="C115" t="str">
            <v>否</v>
          </cell>
          <cell r="D115">
            <v>42296</v>
          </cell>
          <cell r="E115">
            <v>15412.66</v>
          </cell>
        </row>
        <row r="116">
          <cell r="A116" t="str">
            <v>0724170238</v>
          </cell>
          <cell r="B116" t="str">
            <v>涞源英能新能源科技有限公司</v>
          </cell>
          <cell r="C116" t="str">
            <v>否</v>
          </cell>
          <cell r="D116">
            <v>39816</v>
          </cell>
          <cell r="E116">
            <v>14508.95</v>
          </cell>
        </row>
        <row r="117">
          <cell r="A117" t="str">
            <v>0724170384</v>
          </cell>
          <cell r="B117" t="str">
            <v>涞源英能新能源科技有限公司</v>
          </cell>
          <cell r="C117" t="str">
            <v>否</v>
          </cell>
          <cell r="D117">
            <v>41612</v>
          </cell>
          <cell r="E117">
            <v>15163.41</v>
          </cell>
        </row>
        <row r="118">
          <cell r="A118" t="str">
            <v>0724170485</v>
          </cell>
          <cell r="B118" t="str">
            <v>涞源英能新能源科技有限公司</v>
          </cell>
          <cell r="C118" t="str">
            <v>否</v>
          </cell>
          <cell r="D118">
            <v>15268</v>
          </cell>
          <cell r="E118">
            <v>5563.66</v>
          </cell>
        </row>
        <row r="119">
          <cell r="A119" t="str">
            <v>0724170720</v>
          </cell>
          <cell r="B119" t="str">
            <v>涞源英能新能源科技有限公司</v>
          </cell>
          <cell r="C119" t="str">
            <v>否</v>
          </cell>
          <cell r="D119">
            <v>40466</v>
          </cell>
          <cell r="E119">
            <v>14745.81</v>
          </cell>
        </row>
        <row r="120">
          <cell r="A120" t="str">
            <v>0724171114</v>
          </cell>
          <cell r="B120" t="str">
            <v>涞源英能新能源科技有限公司</v>
          </cell>
          <cell r="C120" t="str">
            <v>否</v>
          </cell>
          <cell r="D120">
            <v>41353</v>
          </cell>
          <cell r="E120">
            <v>15069.03</v>
          </cell>
        </row>
        <row r="121">
          <cell r="A121" t="str">
            <v>0724174940</v>
          </cell>
          <cell r="B121" t="str">
            <v>涞源英能新能源科技有限公司</v>
          </cell>
          <cell r="C121" t="str">
            <v>否</v>
          </cell>
          <cell r="D121">
            <v>43102</v>
          </cell>
          <cell r="E121">
            <v>15706.37</v>
          </cell>
        </row>
        <row r="122">
          <cell r="A122" t="str">
            <v>0724175031</v>
          </cell>
          <cell r="B122" t="str">
            <v>涞源英能新能源科技有限公司</v>
          </cell>
          <cell r="C122" t="str">
            <v>否</v>
          </cell>
          <cell r="D122">
            <v>43603</v>
          </cell>
          <cell r="E122">
            <v>15888.93</v>
          </cell>
        </row>
        <row r="123">
          <cell r="A123" t="str">
            <v>0724175480</v>
          </cell>
          <cell r="B123" t="str">
            <v>涞源英能新能源科技有限公司</v>
          </cell>
          <cell r="C123" t="str">
            <v>否</v>
          </cell>
          <cell r="D123">
            <v>28746</v>
          </cell>
          <cell r="E123">
            <v>10475.04</v>
          </cell>
        </row>
        <row r="124">
          <cell r="A124" t="str">
            <v>0724175594</v>
          </cell>
          <cell r="B124" t="str">
            <v>涞源英能新能源科技有限公司</v>
          </cell>
          <cell r="C124" t="str">
            <v>否</v>
          </cell>
          <cell r="D124">
            <v>43304</v>
          </cell>
          <cell r="E124">
            <v>15779.98</v>
          </cell>
        </row>
        <row r="125">
          <cell r="A125" t="str">
            <v>0724176021</v>
          </cell>
          <cell r="B125" t="str">
            <v>涞源英能新能源科技有限公司</v>
          </cell>
          <cell r="C125" t="str">
            <v>否</v>
          </cell>
          <cell r="D125">
            <v>35449</v>
          </cell>
          <cell r="E125">
            <v>12917.62</v>
          </cell>
        </row>
        <row r="126">
          <cell r="A126" t="str">
            <v>0724185856</v>
          </cell>
          <cell r="B126" t="str">
            <v>涞源英能新能源科技有限公司</v>
          </cell>
          <cell r="C126" t="str">
            <v>否</v>
          </cell>
          <cell r="D126">
            <v>41652</v>
          </cell>
          <cell r="E126">
            <v>15177.99</v>
          </cell>
        </row>
        <row r="127">
          <cell r="A127" t="str">
            <v>0724186194</v>
          </cell>
          <cell r="B127" t="str">
            <v>涞源英能新能源科技有限公司</v>
          </cell>
          <cell r="C127" t="str">
            <v>否</v>
          </cell>
          <cell r="D127">
            <v>42752</v>
          </cell>
          <cell r="E127">
            <v>15578.83</v>
          </cell>
        </row>
        <row r="128">
          <cell r="A128" t="str">
            <v>0724218385</v>
          </cell>
          <cell r="B128" t="str">
            <v>涞源英能新能源科技有限公司</v>
          </cell>
          <cell r="C128" t="str">
            <v>否</v>
          </cell>
          <cell r="D128">
            <v>42630</v>
          </cell>
          <cell r="E128">
            <v>15534.37</v>
          </cell>
        </row>
        <row r="129">
          <cell r="A129" t="str">
            <v>0724219519</v>
          </cell>
          <cell r="B129" t="str">
            <v>涞源英能新能源科技有限公司</v>
          </cell>
          <cell r="C129" t="str">
            <v>否</v>
          </cell>
          <cell r="D129">
            <v>42647</v>
          </cell>
          <cell r="E129">
            <v>15540.57</v>
          </cell>
        </row>
        <row r="130">
          <cell r="A130" t="str">
            <v>0724222160</v>
          </cell>
          <cell r="B130" t="str">
            <v>涞源英能新能源科技有限公司</v>
          </cell>
          <cell r="C130" t="str">
            <v>否</v>
          </cell>
          <cell r="D130">
            <v>41754</v>
          </cell>
          <cell r="E130">
            <v>15215.16</v>
          </cell>
        </row>
        <row r="131">
          <cell r="A131" t="str">
            <v>0724297654</v>
          </cell>
          <cell r="B131" t="str">
            <v>涞源英能新能源科技有限公司</v>
          </cell>
          <cell r="C131" t="str">
            <v>否</v>
          </cell>
          <cell r="D131">
            <v>44033</v>
          </cell>
          <cell r="E131">
            <v>16045.63</v>
          </cell>
        </row>
        <row r="132">
          <cell r="A132" t="str">
            <v>0724301458</v>
          </cell>
          <cell r="B132" t="str">
            <v>涞源英能新能源科技有限公司</v>
          </cell>
          <cell r="C132" t="str">
            <v>否</v>
          </cell>
          <cell r="D132">
            <v>43718</v>
          </cell>
          <cell r="E132">
            <v>15930.84</v>
          </cell>
        </row>
        <row r="133">
          <cell r="A133" t="str">
            <v>0724450714</v>
          </cell>
          <cell r="B133" t="str">
            <v>涞源英能新能源科技有限公司</v>
          </cell>
          <cell r="C133" t="str">
            <v>否</v>
          </cell>
          <cell r="D133">
            <v>42888</v>
          </cell>
          <cell r="E133">
            <v>15628.39</v>
          </cell>
        </row>
        <row r="134">
          <cell r="A134" t="str">
            <v>0724454761</v>
          </cell>
          <cell r="B134" t="str">
            <v>涞源英能新能源科技有限公司</v>
          </cell>
          <cell r="C134" t="str">
            <v>否</v>
          </cell>
          <cell r="D134">
            <v>43024</v>
          </cell>
          <cell r="E134">
            <v>15677.95</v>
          </cell>
        </row>
        <row r="135">
          <cell r="A135" t="str">
            <v>0724497676</v>
          </cell>
          <cell r="B135" t="str">
            <v>涞源英能新能源科技有限公司</v>
          </cell>
          <cell r="C135" t="str">
            <v>否</v>
          </cell>
          <cell r="D135">
            <v>13566</v>
          </cell>
          <cell r="E135">
            <v>4943.45</v>
          </cell>
        </row>
        <row r="136">
          <cell r="A136" t="str">
            <v>0724497940</v>
          </cell>
          <cell r="B136" t="str">
            <v>涞源英能新能源科技有限公司</v>
          </cell>
          <cell r="C136" t="str">
            <v>否</v>
          </cell>
          <cell r="D136">
            <v>43442</v>
          </cell>
          <cell r="E136">
            <v>15830.26</v>
          </cell>
        </row>
        <row r="137">
          <cell r="A137" t="str">
            <v>0724498217</v>
          </cell>
          <cell r="B137" t="str">
            <v>涞源英能新能源科技有限公司</v>
          </cell>
          <cell r="C137" t="str">
            <v>否</v>
          </cell>
          <cell r="D137">
            <v>28140</v>
          </cell>
          <cell r="E137">
            <v>10254.22</v>
          </cell>
        </row>
        <row r="138">
          <cell r="A138" t="str">
            <v>0724498624</v>
          </cell>
          <cell r="B138" t="str">
            <v>涞源英能新能源科技有限公司</v>
          </cell>
          <cell r="C138" t="str">
            <v>否</v>
          </cell>
          <cell r="D138">
            <v>44304</v>
          </cell>
          <cell r="E138">
            <v>16144.38</v>
          </cell>
        </row>
        <row r="139">
          <cell r="A139" t="str">
            <v>0724498796</v>
          </cell>
          <cell r="B139" t="str">
            <v>涞源英能新能源科技有限公司</v>
          </cell>
          <cell r="C139" t="str">
            <v>否</v>
          </cell>
          <cell r="D139">
            <v>44749</v>
          </cell>
          <cell r="E139">
            <v>16306.54</v>
          </cell>
        </row>
        <row r="140">
          <cell r="A140" t="str">
            <v>0724603408</v>
          </cell>
          <cell r="B140" t="str">
            <v>涞源英能新能源科技有限公司</v>
          </cell>
          <cell r="C140" t="str">
            <v>否</v>
          </cell>
          <cell r="D140">
            <v>40847</v>
          </cell>
          <cell r="E140">
            <v>14884.65</v>
          </cell>
        </row>
        <row r="141">
          <cell r="A141" t="str">
            <v>0724604313</v>
          </cell>
          <cell r="B141" t="str">
            <v>涞源英能新能源科技有限公司</v>
          </cell>
          <cell r="C141" t="str">
            <v>否</v>
          </cell>
          <cell r="D141">
            <v>22873</v>
          </cell>
          <cell r="E141">
            <v>8334.92</v>
          </cell>
        </row>
        <row r="142">
          <cell r="A142" t="str">
            <v>0724606768</v>
          </cell>
          <cell r="B142" t="str">
            <v>涞源英能新能源科技有限公司</v>
          </cell>
          <cell r="C142" t="str">
            <v>否</v>
          </cell>
          <cell r="D142">
            <v>44912</v>
          </cell>
          <cell r="E142">
            <v>16365.93</v>
          </cell>
        </row>
        <row r="143">
          <cell r="A143" t="str">
            <v>0724606915</v>
          </cell>
          <cell r="B143" t="str">
            <v>涞源英能新能源科技有限公司</v>
          </cell>
          <cell r="C143" t="str">
            <v>否</v>
          </cell>
          <cell r="D143">
            <v>39410</v>
          </cell>
          <cell r="E143">
            <v>14361</v>
          </cell>
        </row>
        <row r="144">
          <cell r="A144" t="str">
            <v>0724607152</v>
          </cell>
          <cell r="B144" t="str">
            <v>涞源英能新能源科技有限公司</v>
          </cell>
          <cell r="C144" t="str">
            <v>否</v>
          </cell>
          <cell r="D144">
            <v>36070</v>
          </cell>
          <cell r="E144">
            <v>13143.91</v>
          </cell>
        </row>
        <row r="145">
          <cell r="A145" t="str">
            <v>0724698750</v>
          </cell>
          <cell r="B145" t="str">
            <v>涞源英能新能源科技有限公司</v>
          </cell>
          <cell r="C145" t="str">
            <v>否</v>
          </cell>
          <cell r="D145">
            <v>26188</v>
          </cell>
          <cell r="E145">
            <v>9542.91</v>
          </cell>
        </row>
        <row r="146">
          <cell r="A146" t="str">
            <v>0724705016</v>
          </cell>
          <cell r="B146" t="str">
            <v>涞源英能新能源科技有限公司</v>
          </cell>
          <cell r="C146" t="str">
            <v>否</v>
          </cell>
          <cell r="D146">
            <v>35056</v>
          </cell>
          <cell r="E146">
            <v>12774.41</v>
          </cell>
        </row>
        <row r="147">
          <cell r="A147" t="str">
            <v>0724712034</v>
          </cell>
          <cell r="B147" t="str">
            <v>涞源英能新能源科技有限公司</v>
          </cell>
          <cell r="C147" t="str">
            <v>否</v>
          </cell>
          <cell r="D147">
            <v>41039</v>
          </cell>
          <cell r="E147">
            <v>14954.61</v>
          </cell>
        </row>
        <row r="148">
          <cell r="A148" t="str">
            <v>0724712076</v>
          </cell>
          <cell r="B148" t="str">
            <v>涞源英能新能源科技有限公司</v>
          </cell>
          <cell r="C148" t="str">
            <v>否</v>
          </cell>
          <cell r="D148">
            <v>42896</v>
          </cell>
          <cell r="E148">
            <v>15631.3</v>
          </cell>
        </row>
        <row r="149">
          <cell r="A149" t="str">
            <v>0724712425</v>
          </cell>
          <cell r="B149" t="str">
            <v>涞源英能新能源科技有限公司</v>
          </cell>
          <cell r="C149" t="str">
            <v>否</v>
          </cell>
          <cell r="D149">
            <v>19448</v>
          </cell>
          <cell r="E149">
            <v>7086.85</v>
          </cell>
        </row>
        <row r="150">
          <cell r="A150" t="str">
            <v>0724712496</v>
          </cell>
          <cell r="B150" t="str">
            <v>涞源英能新能源科技有限公司</v>
          </cell>
          <cell r="C150" t="str">
            <v>否</v>
          </cell>
          <cell r="D150">
            <v>42419</v>
          </cell>
          <cell r="E150">
            <v>15457.48</v>
          </cell>
        </row>
        <row r="151">
          <cell r="A151" t="str">
            <v>0724716805</v>
          </cell>
          <cell r="B151" t="str">
            <v>涞源英能新能源科技有限公司</v>
          </cell>
          <cell r="C151" t="str">
            <v>否</v>
          </cell>
          <cell r="D151">
            <v>41658</v>
          </cell>
          <cell r="E151">
            <v>15180.18</v>
          </cell>
        </row>
        <row r="152">
          <cell r="A152" t="str">
            <v>0724716850</v>
          </cell>
          <cell r="B152" t="str">
            <v>涞源英能新能源科技有限公司</v>
          </cell>
          <cell r="C152" t="str">
            <v>否</v>
          </cell>
          <cell r="D152">
            <v>42721</v>
          </cell>
          <cell r="E152">
            <v>15567.53</v>
          </cell>
        </row>
        <row r="153">
          <cell r="A153" t="str">
            <v>0724716964</v>
          </cell>
          <cell r="B153" t="str">
            <v>涞源英能新能源科技有限公司</v>
          </cell>
          <cell r="C153" t="str">
            <v>否</v>
          </cell>
          <cell r="D153">
            <v>42764</v>
          </cell>
          <cell r="E153">
            <v>15583.2</v>
          </cell>
        </row>
        <row r="154">
          <cell r="A154" t="str">
            <v>0724717071</v>
          </cell>
          <cell r="B154" t="str">
            <v>涞源英能新能源科技有限公司</v>
          </cell>
          <cell r="C154" t="str">
            <v>否</v>
          </cell>
          <cell r="D154">
            <v>41252</v>
          </cell>
          <cell r="E154">
            <v>15032.23</v>
          </cell>
        </row>
        <row r="155">
          <cell r="A155" t="str">
            <v>0724717101</v>
          </cell>
          <cell r="B155" t="str">
            <v>涞源英能新能源科技有限公司</v>
          </cell>
          <cell r="C155" t="str">
            <v>否</v>
          </cell>
          <cell r="D155">
            <v>38450</v>
          </cell>
          <cell r="E155">
            <v>14011.18</v>
          </cell>
        </row>
        <row r="156">
          <cell r="A156" t="str">
            <v>0724717358</v>
          </cell>
          <cell r="B156" t="str">
            <v>涞源英能新能源科技有限公司</v>
          </cell>
          <cell r="C156" t="str">
            <v>否</v>
          </cell>
          <cell r="D156">
            <v>42295</v>
          </cell>
          <cell r="E156">
            <v>15412.3</v>
          </cell>
        </row>
        <row r="157">
          <cell r="A157" t="str">
            <v>0724719556</v>
          </cell>
          <cell r="B157" t="str">
            <v>涞源英能新能源科技有限公司</v>
          </cell>
          <cell r="C157" t="str">
            <v>否</v>
          </cell>
          <cell r="D157">
            <v>43696</v>
          </cell>
          <cell r="E157">
            <v>15922.82</v>
          </cell>
        </row>
        <row r="158">
          <cell r="A158" t="str">
            <v>0724719598</v>
          </cell>
          <cell r="B158" t="str">
            <v>涞源英能新能源科技有限公司</v>
          </cell>
          <cell r="C158" t="str">
            <v>否</v>
          </cell>
          <cell r="D158">
            <v>42476</v>
          </cell>
          <cell r="E158">
            <v>15478.25</v>
          </cell>
        </row>
        <row r="159">
          <cell r="A159" t="str">
            <v>0724719673</v>
          </cell>
          <cell r="B159" t="str">
            <v>涞源英能新能源科技有限公司</v>
          </cell>
          <cell r="C159" t="str">
            <v>否</v>
          </cell>
          <cell r="D159">
            <v>44695</v>
          </cell>
          <cell r="E159">
            <v>16286.86</v>
          </cell>
        </row>
        <row r="160">
          <cell r="A160" t="str">
            <v>0724719787</v>
          </cell>
          <cell r="B160" t="str">
            <v>涞源英能新能源科技有限公司</v>
          </cell>
          <cell r="C160" t="str">
            <v>否</v>
          </cell>
          <cell r="D160">
            <v>41822</v>
          </cell>
          <cell r="E160">
            <v>15239.94</v>
          </cell>
        </row>
        <row r="161">
          <cell r="A161" t="str">
            <v>0724720433</v>
          </cell>
          <cell r="B161" t="str">
            <v>涞源英能新能源科技有限公司</v>
          </cell>
          <cell r="C161" t="str">
            <v>否</v>
          </cell>
          <cell r="D161">
            <v>43177</v>
          </cell>
          <cell r="E161">
            <v>15733.7</v>
          </cell>
        </row>
        <row r="162">
          <cell r="A162" t="str">
            <v>0724722194</v>
          </cell>
          <cell r="B162" t="str">
            <v>涞源英能新能源科技有限公司</v>
          </cell>
          <cell r="C162" t="str">
            <v>否</v>
          </cell>
          <cell r="D162">
            <v>42928</v>
          </cell>
          <cell r="E162">
            <v>15642.96</v>
          </cell>
        </row>
        <row r="163">
          <cell r="A163" t="str">
            <v>0724722471</v>
          </cell>
          <cell r="B163" t="str">
            <v>涞源英能新能源科技有限公司</v>
          </cell>
          <cell r="C163" t="str">
            <v>否</v>
          </cell>
          <cell r="D163">
            <v>41617</v>
          </cell>
          <cell r="E163">
            <v>15165.23</v>
          </cell>
        </row>
        <row r="164">
          <cell r="A164" t="str">
            <v>0724722673</v>
          </cell>
          <cell r="B164" t="str">
            <v>涞源英能新能源科技有限公司</v>
          </cell>
          <cell r="C164" t="str">
            <v>否</v>
          </cell>
          <cell r="D164">
            <v>41658</v>
          </cell>
          <cell r="E164">
            <v>15180.18</v>
          </cell>
        </row>
        <row r="165">
          <cell r="A165" t="str">
            <v>0724722859</v>
          </cell>
          <cell r="B165" t="str">
            <v>涞源英能新能源科技有限公司</v>
          </cell>
          <cell r="C165" t="str">
            <v>否</v>
          </cell>
          <cell r="D165">
            <v>42790</v>
          </cell>
          <cell r="E165">
            <v>15592.68</v>
          </cell>
        </row>
        <row r="166">
          <cell r="A166" t="str">
            <v>0724737174</v>
          </cell>
          <cell r="B166" t="str">
            <v>涞源英能新能源科技有限公司</v>
          </cell>
          <cell r="C166" t="str">
            <v>否</v>
          </cell>
          <cell r="D166">
            <v>41516</v>
          </cell>
          <cell r="E166">
            <v>15128.43</v>
          </cell>
        </row>
        <row r="167">
          <cell r="A167" t="str">
            <v>0724763029</v>
          </cell>
          <cell r="B167" t="str">
            <v>涞源英能新能源科技有限公司</v>
          </cell>
          <cell r="C167" t="str">
            <v>否</v>
          </cell>
          <cell r="D167">
            <v>39420</v>
          </cell>
          <cell r="E167">
            <v>14364.65</v>
          </cell>
        </row>
        <row r="168">
          <cell r="A168" t="str">
            <v>0724764660</v>
          </cell>
          <cell r="B168" t="str">
            <v>涞源英能新能源科技有限公司</v>
          </cell>
          <cell r="C168" t="str">
            <v>否</v>
          </cell>
          <cell r="D168">
            <v>43476</v>
          </cell>
          <cell r="E168">
            <v>15842.65</v>
          </cell>
        </row>
        <row r="169">
          <cell r="A169" t="str">
            <v>0724879441</v>
          </cell>
          <cell r="B169" t="str">
            <v>涞源英能新能源科技有限公司</v>
          </cell>
          <cell r="C169" t="str">
            <v>否</v>
          </cell>
          <cell r="D169">
            <v>40099</v>
          </cell>
          <cell r="E169">
            <v>14612.08</v>
          </cell>
        </row>
        <row r="170">
          <cell r="A170" t="str">
            <v>0724889888</v>
          </cell>
          <cell r="B170" t="str">
            <v>涞源英能新能源科技有限公司</v>
          </cell>
          <cell r="C170" t="str">
            <v>否</v>
          </cell>
          <cell r="D170">
            <v>39815</v>
          </cell>
          <cell r="E170">
            <v>14508.59</v>
          </cell>
        </row>
        <row r="171">
          <cell r="A171" t="str">
            <v>0725133465</v>
          </cell>
          <cell r="B171" t="str">
            <v>涞源英能新能源科技有限公司</v>
          </cell>
          <cell r="C171" t="str">
            <v>否</v>
          </cell>
          <cell r="D171">
            <v>5509</v>
          </cell>
          <cell r="E171">
            <v>2007.48</v>
          </cell>
        </row>
        <row r="172">
          <cell r="A172" t="str">
            <v>0725133537</v>
          </cell>
          <cell r="B172" t="str">
            <v>涞源英能新能源科技有限公司</v>
          </cell>
          <cell r="C172" t="str">
            <v>否</v>
          </cell>
          <cell r="D172">
            <v>42176</v>
          </cell>
          <cell r="E172">
            <v>15368.93</v>
          </cell>
        </row>
        <row r="173">
          <cell r="A173" t="str">
            <v>0726198728</v>
          </cell>
          <cell r="B173" t="str">
            <v>涞源英能新能源科技有限公司</v>
          </cell>
          <cell r="C173" t="str">
            <v>否</v>
          </cell>
          <cell r="D173">
            <v>42805</v>
          </cell>
          <cell r="E173">
            <v>15598.14</v>
          </cell>
        </row>
        <row r="174">
          <cell r="A174" t="str">
            <v>0728896972</v>
          </cell>
          <cell r="B174" t="str">
            <v>涞源英能新能源科技有限公司</v>
          </cell>
          <cell r="C174" t="str">
            <v>否</v>
          </cell>
          <cell r="D174">
            <v>37052</v>
          </cell>
          <cell r="E174">
            <v>13501.75</v>
          </cell>
        </row>
        <row r="175">
          <cell r="A175" t="str">
            <v>0728900936</v>
          </cell>
          <cell r="B175" t="str">
            <v>涞源英能新能源科技有限公司</v>
          </cell>
          <cell r="C175" t="str">
            <v>否</v>
          </cell>
          <cell r="D175">
            <v>26189</v>
          </cell>
          <cell r="E175">
            <v>9543.27</v>
          </cell>
        </row>
        <row r="176">
          <cell r="A176" t="str">
            <v>0728902642</v>
          </cell>
          <cell r="B176" t="str">
            <v>涞源英能新能源科技有限公司</v>
          </cell>
          <cell r="C176" t="str">
            <v>否</v>
          </cell>
          <cell r="D176">
            <v>35030</v>
          </cell>
          <cell r="E176">
            <v>12764.93</v>
          </cell>
        </row>
        <row r="177">
          <cell r="A177" t="str">
            <v>0728903241</v>
          </cell>
          <cell r="B177" t="str">
            <v>涞源英能新能源科技有限公司</v>
          </cell>
          <cell r="C177" t="str">
            <v>否</v>
          </cell>
          <cell r="D177">
            <v>26802</v>
          </cell>
          <cell r="E177">
            <v>9766.65</v>
          </cell>
        </row>
        <row r="178">
          <cell r="A178" t="str">
            <v>0728906107</v>
          </cell>
          <cell r="B178" t="str">
            <v>涞源英能新能源科技有限公司</v>
          </cell>
          <cell r="C178" t="str">
            <v>否</v>
          </cell>
          <cell r="D178">
            <v>34811</v>
          </cell>
          <cell r="E178">
            <v>12685.13</v>
          </cell>
        </row>
        <row r="179">
          <cell r="A179" t="str">
            <v>0728909627</v>
          </cell>
          <cell r="B179" t="str">
            <v>涞源英能新能源科技有限公司</v>
          </cell>
          <cell r="C179" t="str">
            <v>否</v>
          </cell>
          <cell r="D179">
            <v>40086</v>
          </cell>
          <cell r="E179">
            <v>14607.34</v>
          </cell>
        </row>
        <row r="180">
          <cell r="A180" t="str">
            <v>0728910559</v>
          </cell>
          <cell r="B180" t="str">
            <v>涞源英能新能源科技有限公司</v>
          </cell>
          <cell r="C180" t="str">
            <v>否</v>
          </cell>
          <cell r="D180">
            <v>12448</v>
          </cell>
          <cell r="E180">
            <v>4536.05</v>
          </cell>
        </row>
        <row r="181">
          <cell r="A181" t="str">
            <v>0728915857</v>
          </cell>
          <cell r="B181" t="str">
            <v>涞源英能新能源科技有限公司</v>
          </cell>
          <cell r="C181" t="str">
            <v>否</v>
          </cell>
          <cell r="D181">
            <v>27970</v>
          </cell>
          <cell r="E181">
            <v>10192.27</v>
          </cell>
        </row>
        <row r="182">
          <cell r="A182" t="str">
            <v>0730795144</v>
          </cell>
          <cell r="B182" t="str">
            <v>涞源英能新能源科技有限公司</v>
          </cell>
          <cell r="C182" t="str">
            <v>否</v>
          </cell>
          <cell r="D182">
            <v>17992</v>
          </cell>
          <cell r="E182">
            <v>6556.28</v>
          </cell>
        </row>
        <row r="183">
          <cell r="A183" t="str">
            <v>0730799784</v>
          </cell>
          <cell r="B183" t="str">
            <v>涞源英能新能源科技有限公司</v>
          </cell>
          <cell r="C183" t="str">
            <v>否</v>
          </cell>
          <cell r="D183">
            <v>42610</v>
          </cell>
          <cell r="E183">
            <v>15527.08</v>
          </cell>
        </row>
        <row r="184">
          <cell r="A184" t="str">
            <v>0730801612</v>
          </cell>
          <cell r="B184" t="str">
            <v>涞源英能新能源科技有限公司</v>
          </cell>
          <cell r="C184" t="str">
            <v>否</v>
          </cell>
          <cell r="D184">
            <v>42590</v>
          </cell>
          <cell r="E184">
            <v>15519.8</v>
          </cell>
        </row>
        <row r="185">
          <cell r="A185" t="str">
            <v>0730801843</v>
          </cell>
          <cell r="B185" t="str">
            <v>涞源英能新能源科技有限公司</v>
          </cell>
          <cell r="C185" t="str">
            <v>否</v>
          </cell>
          <cell r="D185">
            <v>43195</v>
          </cell>
          <cell r="E185">
            <v>15740.26</v>
          </cell>
        </row>
        <row r="186">
          <cell r="A186" t="str">
            <v>0730803520</v>
          </cell>
          <cell r="B186" t="str">
            <v>涞源英能新能源科技有限公司</v>
          </cell>
          <cell r="C186" t="str">
            <v>否</v>
          </cell>
          <cell r="D186">
            <v>42682</v>
          </cell>
          <cell r="E186">
            <v>15553.32</v>
          </cell>
        </row>
        <row r="187">
          <cell r="A187" t="str">
            <v>0730805308</v>
          </cell>
          <cell r="B187" t="str">
            <v>涞源英能新能源科技有限公司</v>
          </cell>
          <cell r="C187" t="str">
            <v>否</v>
          </cell>
          <cell r="D187">
            <v>42805</v>
          </cell>
          <cell r="E187">
            <v>15598.14</v>
          </cell>
        </row>
        <row r="188">
          <cell r="A188" t="str">
            <v>0730828556</v>
          </cell>
          <cell r="B188" t="str">
            <v>涞源英能新能源科技有限公司</v>
          </cell>
          <cell r="C188" t="str">
            <v>否</v>
          </cell>
          <cell r="D188">
            <v>44132</v>
          </cell>
          <cell r="E188">
            <v>16081.7</v>
          </cell>
        </row>
        <row r="189">
          <cell r="A189" t="str">
            <v>0730829458</v>
          </cell>
          <cell r="B189" t="str">
            <v>涞源英能新能源科技有限公司</v>
          </cell>
          <cell r="C189" t="str">
            <v>否</v>
          </cell>
          <cell r="D189">
            <v>22068</v>
          </cell>
          <cell r="E189">
            <v>8041.58</v>
          </cell>
        </row>
        <row r="190">
          <cell r="A190" t="str">
            <v>0731273979</v>
          </cell>
          <cell r="B190" t="str">
            <v>涞源英能新能源科技有限公司</v>
          </cell>
          <cell r="C190" t="str">
            <v>否</v>
          </cell>
          <cell r="D190">
            <v>43723</v>
          </cell>
          <cell r="E190">
            <v>15932.66</v>
          </cell>
        </row>
        <row r="191">
          <cell r="A191" t="str">
            <v>0731429167</v>
          </cell>
          <cell r="B191" t="str">
            <v>涞源英能新能源科技有限公司</v>
          </cell>
          <cell r="C191" t="str">
            <v>否</v>
          </cell>
          <cell r="D191">
            <v>13174</v>
          </cell>
          <cell r="E191">
            <v>4800.61</v>
          </cell>
        </row>
        <row r="192">
          <cell r="A192" t="str">
            <v>0731429284</v>
          </cell>
          <cell r="B192" t="str">
            <v>涞源英能新能源科技有限公司</v>
          </cell>
          <cell r="C192" t="str">
            <v>否</v>
          </cell>
          <cell r="D192">
            <v>40799</v>
          </cell>
          <cell r="E192">
            <v>14867.16</v>
          </cell>
        </row>
        <row r="193">
          <cell r="A193" t="str">
            <v>0734154299</v>
          </cell>
          <cell r="B193" t="str">
            <v>涞源英能新能源科技有限公司</v>
          </cell>
          <cell r="C193" t="str">
            <v>否</v>
          </cell>
          <cell r="D193">
            <v>42028</v>
          </cell>
          <cell r="E193">
            <v>15315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2022年12月-2023年3月"/>
    </sheetNames>
    <sheetDataSet>
      <sheetData sheetId="0">
        <row r="4">
          <cell r="A4" t="str">
            <v>0705026679</v>
          </cell>
          <cell r="B4" t="str">
            <v>涞源英能新能源科技有限公司</v>
          </cell>
          <cell r="C4">
            <v>0.6156</v>
          </cell>
          <cell r="D4">
            <v>150177</v>
          </cell>
          <cell r="E4">
            <v>92448.97</v>
          </cell>
        </row>
        <row r="5">
          <cell r="A5" t="str">
            <v>0705051185</v>
          </cell>
          <cell r="B5" t="str">
            <v>涞源英能新能源科技有限公司</v>
          </cell>
          <cell r="C5">
            <v>0.6156</v>
          </cell>
          <cell r="D5">
            <v>160156</v>
          </cell>
          <cell r="E5">
            <v>98592.03</v>
          </cell>
        </row>
        <row r="6">
          <cell r="A6" t="str">
            <v>0705063469</v>
          </cell>
          <cell r="B6" t="str">
            <v>涞源英能新能源科技有限公司</v>
          </cell>
          <cell r="C6">
            <v>0.6156</v>
          </cell>
          <cell r="D6">
            <v>149810</v>
          </cell>
          <cell r="E6">
            <v>92223.04</v>
          </cell>
        </row>
        <row r="7">
          <cell r="A7" t="str">
            <v>0705065335</v>
          </cell>
          <cell r="B7" t="str">
            <v>涞源英能新能源科技有限公司</v>
          </cell>
          <cell r="C7">
            <v>0.6156</v>
          </cell>
          <cell r="D7">
            <v>131846</v>
          </cell>
          <cell r="E7">
            <v>81164.41</v>
          </cell>
        </row>
        <row r="8">
          <cell r="A8" t="str">
            <v>0705096836</v>
          </cell>
          <cell r="B8" t="str">
            <v>涞源英能新能源科技有限公司</v>
          </cell>
          <cell r="C8">
            <v>0.6156</v>
          </cell>
          <cell r="D8">
            <v>167020</v>
          </cell>
          <cell r="E8">
            <v>102817.51</v>
          </cell>
        </row>
        <row r="9">
          <cell r="A9" t="str">
            <v>0705106654</v>
          </cell>
          <cell r="B9" t="str">
            <v>涞源英能新能源科技有限公司</v>
          </cell>
          <cell r="C9">
            <v>0.6156</v>
          </cell>
          <cell r="D9">
            <v>136235</v>
          </cell>
          <cell r="E9">
            <v>83866.27</v>
          </cell>
        </row>
        <row r="10">
          <cell r="A10" t="str">
            <v>0705107703</v>
          </cell>
          <cell r="B10" t="str">
            <v>涞源英能新能源科技有限公司</v>
          </cell>
          <cell r="C10">
            <v>0.6156</v>
          </cell>
          <cell r="D10">
            <v>173140</v>
          </cell>
          <cell r="E10">
            <v>106584.97</v>
          </cell>
        </row>
        <row r="11">
          <cell r="A11" t="str">
            <v>0705110471</v>
          </cell>
          <cell r="B11" t="str">
            <v>涞源英能新能源科技有限公司</v>
          </cell>
          <cell r="C11">
            <v>0.6156</v>
          </cell>
          <cell r="D11">
            <v>146907</v>
          </cell>
          <cell r="E11">
            <v>90435.95</v>
          </cell>
        </row>
        <row r="12">
          <cell r="A12" t="str">
            <v>0705114343</v>
          </cell>
          <cell r="B12" t="str">
            <v>涞源英能新能源科技有限公司</v>
          </cell>
          <cell r="C12">
            <v>0.6156</v>
          </cell>
          <cell r="D12">
            <v>164951</v>
          </cell>
          <cell r="E12">
            <v>101543.83</v>
          </cell>
        </row>
        <row r="13">
          <cell r="A13" t="str">
            <v>0705126757</v>
          </cell>
          <cell r="B13" t="str">
            <v>涞源英能新能源科技有限公司</v>
          </cell>
          <cell r="C13">
            <v>0.6156</v>
          </cell>
          <cell r="D13">
            <v>148122</v>
          </cell>
          <cell r="E13">
            <v>91183.9</v>
          </cell>
        </row>
        <row r="14">
          <cell r="A14" t="str">
            <v>0705138129</v>
          </cell>
          <cell r="B14" t="str">
            <v>涞源英能新能源科技有限公司</v>
          </cell>
          <cell r="C14">
            <v>0.6156</v>
          </cell>
          <cell r="D14">
            <v>130038</v>
          </cell>
          <cell r="E14">
            <v>80051.39</v>
          </cell>
        </row>
        <row r="15">
          <cell r="A15" t="str">
            <v>0705150710</v>
          </cell>
          <cell r="B15" t="str">
            <v>涞源英能新能源科技有限公司</v>
          </cell>
          <cell r="C15">
            <v>0.6156</v>
          </cell>
          <cell r="D15">
            <v>124608</v>
          </cell>
          <cell r="E15">
            <v>76708.68</v>
          </cell>
        </row>
        <row r="16">
          <cell r="A16" t="str">
            <v>0705153735</v>
          </cell>
          <cell r="B16" t="str">
            <v>涞源英能新能源科技有限公司</v>
          </cell>
          <cell r="C16">
            <v>0.6156</v>
          </cell>
          <cell r="D16">
            <v>127104</v>
          </cell>
          <cell r="E16">
            <v>78245.22</v>
          </cell>
        </row>
        <row r="17">
          <cell r="A17" t="str">
            <v>0705189446</v>
          </cell>
          <cell r="B17" t="str">
            <v>涞源英能新能源科技有限公司</v>
          </cell>
          <cell r="C17">
            <v>0.6156</v>
          </cell>
          <cell r="D17">
            <v>138622</v>
          </cell>
          <cell r="E17">
            <v>85335.7</v>
          </cell>
        </row>
        <row r="18">
          <cell r="A18" t="str">
            <v>0705216300</v>
          </cell>
          <cell r="B18" t="str">
            <v>涞源英能新能源科技有限公司</v>
          </cell>
          <cell r="C18">
            <v>0.6156</v>
          </cell>
          <cell r="D18">
            <v>140871</v>
          </cell>
          <cell r="E18">
            <v>86720.18</v>
          </cell>
        </row>
        <row r="19">
          <cell r="A19" t="str">
            <v>0705220651</v>
          </cell>
          <cell r="B19" t="str">
            <v>涞源英能新能源科技有限公司</v>
          </cell>
          <cell r="C19">
            <v>0.6156</v>
          </cell>
          <cell r="D19">
            <v>124907</v>
          </cell>
          <cell r="E19">
            <v>76892.75</v>
          </cell>
        </row>
        <row r="20">
          <cell r="A20" t="str">
            <v>0705403377</v>
          </cell>
          <cell r="B20" t="str">
            <v>涞源英能新能源科技有限公司</v>
          </cell>
          <cell r="C20">
            <v>0.6156</v>
          </cell>
          <cell r="D20">
            <v>153232</v>
          </cell>
          <cell r="E20">
            <v>94329.61</v>
          </cell>
        </row>
        <row r="21">
          <cell r="A21" t="str">
            <v>0705411024</v>
          </cell>
          <cell r="B21" t="str">
            <v>涞源英能新能源科技有限公司</v>
          </cell>
          <cell r="C21">
            <v>0.6156</v>
          </cell>
          <cell r="D21">
            <v>146592</v>
          </cell>
          <cell r="E21">
            <v>90242.04</v>
          </cell>
        </row>
        <row r="22">
          <cell r="A22" t="str">
            <v>0705423568</v>
          </cell>
          <cell r="B22" t="str">
            <v>涞源英能新能源科技有限公司</v>
          </cell>
          <cell r="C22">
            <v>0.6156</v>
          </cell>
          <cell r="D22">
            <v>164794</v>
          </cell>
          <cell r="E22">
            <v>101447.19</v>
          </cell>
        </row>
        <row r="23">
          <cell r="A23" t="str">
            <v>0705426727</v>
          </cell>
          <cell r="B23" t="str">
            <v>涞源英能新能源科技有限公司</v>
          </cell>
          <cell r="C23">
            <v>0.6156</v>
          </cell>
          <cell r="D23">
            <v>150133</v>
          </cell>
          <cell r="E23">
            <v>92421.87</v>
          </cell>
        </row>
        <row r="24">
          <cell r="A24" t="str">
            <v>0705433022</v>
          </cell>
          <cell r="B24" t="str">
            <v>涞源英能新能源科技有限公司</v>
          </cell>
          <cell r="C24">
            <v>0.6156</v>
          </cell>
          <cell r="D24">
            <v>161847</v>
          </cell>
          <cell r="E24">
            <v>99633.01</v>
          </cell>
        </row>
        <row r="25">
          <cell r="A25" t="str">
            <v>0705466835</v>
          </cell>
          <cell r="B25" t="str">
            <v>涞源英能新能源科技有限公司</v>
          </cell>
          <cell r="C25">
            <v>0.6156</v>
          </cell>
          <cell r="D25">
            <v>134553</v>
          </cell>
          <cell r="E25">
            <v>82830.83</v>
          </cell>
        </row>
        <row r="26">
          <cell r="A26" t="str">
            <v>0705480897</v>
          </cell>
          <cell r="B26" t="str">
            <v>涞源英能新能源科技有限公司</v>
          </cell>
          <cell r="C26">
            <v>0.6156</v>
          </cell>
          <cell r="D26">
            <v>123269</v>
          </cell>
          <cell r="E26">
            <v>75884.4</v>
          </cell>
        </row>
        <row r="27">
          <cell r="A27" t="str">
            <v>0705500195</v>
          </cell>
          <cell r="B27" t="str">
            <v>涞源英能新能源科技有限公司</v>
          </cell>
          <cell r="C27">
            <v>0.6156</v>
          </cell>
          <cell r="D27">
            <v>158807</v>
          </cell>
          <cell r="E27">
            <v>97761.6</v>
          </cell>
        </row>
        <row r="28">
          <cell r="A28" t="str">
            <v>0705505901</v>
          </cell>
          <cell r="B28" t="str">
            <v>涞源英能新能源科技有限公司</v>
          </cell>
          <cell r="C28">
            <v>0.6156</v>
          </cell>
          <cell r="D28">
            <v>160536</v>
          </cell>
          <cell r="E28">
            <v>98825.96</v>
          </cell>
        </row>
        <row r="29">
          <cell r="A29" t="str">
            <v>0705511030</v>
          </cell>
          <cell r="B29" t="str">
            <v>涞源英能新能源科技有限公司</v>
          </cell>
          <cell r="C29">
            <v>0.6156</v>
          </cell>
          <cell r="D29">
            <v>153325</v>
          </cell>
          <cell r="E29">
            <v>94386.87</v>
          </cell>
        </row>
        <row r="30">
          <cell r="A30" t="str">
            <v>0705521350</v>
          </cell>
          <cell r="B30" t="str">
            <v>涞源英能新能源科技有限公司</v>
          </cell>
          <cell r="C30">
            <v>0.6156</v>
          </cell>
          <cell r="D30">
            <v>154939</v>
          </cell>
          <cell r="E30">
            <v>95380.45</v>
          </cell>
        </row>
        <row r="31">
          <cell r="A31" t="str">
            <v>0705522047</v>
          </cell>
          <cell r="B31" t="str">
            <v>涞源英能新能源科技有限公司</v>
          </cell>
          <cell r="C31">
            <v>0.6156</v>
          </cell>
          <cell r="D31">
            <v>115604</v>
          </cell>
          <cell r="E31">
            <v>71165.82</v>
          </cell>
        </row>
        <row r="32">
          <cell r="A32" t="str">
            <v>0705545123</v>
          </cell>
          <cell r="B32" t="str">
            <v>涞源英能新能源科技有限公司</v>
          </cell>
          <cell r="C32">
            <v>0.6156</v>
          </cell>
          <cell r="D32">
            <v>171288</v>
          </cell>
          <cell r="E32">
            <v>105444.89</v>
          </cell>
        </row>
        <row r="33">
          <cell r="A33" t="str">
            <v>0705561989</v>
          </cell>
          <cell r="B33" t="str">
            <v>涞源英能新能源科技有限公司</v>
          </cell>
          <cell r="C33">
            <v>0.6156</v>
          </cell>
          <cell r="D33">
            <v>155295</v>
          </cell>
          <cell r="E33">
            <v>95599.61</v>
          </cell>
        </row>
        <row r="34">
          <cell r="A34" t="str">
            <v>0705573814</v>
          </cell>
          <cell r="B34" t="str">
            <v>涞源英能新能源科技有限公司</v>
          </cell>
          <cell r="C34">
            <v>0.6156</v>
          </cell>
          <cell r="D34">
            <v>160483</v>
          </cell>
          <cell r="E34">
            <v>98793.33</v>
          </cell>
        </row>
        <row r="35">
          <cell r="A35" t="str">
            <v>0705590673</v>
          </cell>
          <cell r="B35" t="str">
            <v>涞源英能新能源科技有限公司</v>
          </cell>
          <cell r="C35">
            <v>0.6156</v>
          </cell>
          <cell r="D35">
            <v>130148</v>
          </cell>
          <cell r="E35">
            <v>80119.11</v>
          </cell>
        </row>
        <row r="36">
          <cell r="A36" t="str">
            <v>0705603634</v>
          </cell>
          <cell r="B36" t="str">
            <v>涞源英能新能源科技有限公司</v>
          </cell>
          <cell r="C36">
            <v>0.6156</v>
          </cell>
          <cell r="D36">
            <v>127773</v>
          </cell>
          <cell r="E36">
            <v>78657.05</v>
          </cell>
        </row>
        <row r="37">
          <cell r="A37" t="str">
            <v>0705620914</v>
          </cell>
          <cell r="B37" t="str">
            <v>涞源英能新能源科技有限公司</v>
          </cell>
          <cell r="C37">
            <v>0.6156</v>
          </cell>
          <cell r="D37">
            <v>134863</v>
          </cell>
          <cell r="E37">
            <v>83021.66</v>
          </cell>
        </row>
        <row r="38">
          <cell r="A38" t="str">
            <v>0705637570</v>
          </cell>
          <cell r="B38" t="str">
            <v>涞源英能新能源科技有限公司</v>
          </cell>
          <cell r="C38">
            <v>0.6156</v>
          </cell>
          <cell r="D38">
            <v>130784</v>
          </cell>
          <cell r="E38">
            <v>80510.63</v>
          </cell>
        </row>
        <row r="39">
          <cell r="A39" t="str">
            <v>0705664369</v>
          </cell>
          <cell r="B39" t="str">
            <v>涞源英能新能源科技有限公司</v>
          </cell>
          <cell r="C39">
            <v>0.6156</v>
          </cell>
          <cell r="D39">
            <v>96979</v>
          </cell>
          <cell r="E39">
            <v>59700.28</v>
          </cell>
        </row>
        <row r="40">
          <cell r="A40" t="str">
            <v>0705684026</v>
          </cell>
          <cell r="B40" t="str">
            <v>涞源英能新能源科技有限公司</v>
          </cell>
          <cell r="C40">
            <v>0.6156</v>
          </cell>
          <cell r="D40">
            <v>125948</v>
          </cell>
          <cell r="E40">
            <v>77533.59</v>
          </cell>
        </row>
        <row r="41">
          <cell r="A41" t="str">
            <v>0705686686</v>
          </cell>
          <cell r="B41" t="str">
            <v>涞源英能新能源科技有限公司</v>
          </cell>
          <cell r="C41">
            <v>0.6156</v>
          </cell>
          <cell r="D41">
            <v>125989</v>
          </cell>
          <cell r="E41">
            <v>77558.83</v>
          </cell>
        </row>
        <row r="42">
          <cell r="A42" t="str">
            <v>0705687403</v>
          </cell>
          <cell r="B42" t="str">
            <v>涞源英能新能源科技有限公司</v>
          </cell>
          <cell r="C42">
            <v>0.6156</v>
          </cell>
          <cell r="D42">
            <v>129216</v>
          </cell>
          <cell r="E42">
            <v>79545.37</v>
          </cell>
        </row>
        <row r="43">
          <cell r="A43" t="str">
            <v>0705688318</v>
          </cell>
          <cell r="B43" t="str">
            <v>涞源英能新能源科技有限公司</v>
          </cell>
          <cell r="C43">
            <v>0.6156</v>
          </cell>
          <cell r="D43">
            <v>124900</v>
          </cell>
          <cell r="E43">
            <v>76888.44</v>
          </cell>
        </row>
        <row r="44">
          <cell r="A44" t="str">
            <v>0705690168</v>
          </cell>
          <cell r="B44" t="str">
            <v>涞源英能新能源科技有限公司</v>
          </cell>
          <cell r="C44">
            <v>0.6156</v>
          </cell>
          <cell r="D44">
            <v>108526</v>
          </cell>
          <cell r="E44">
            <v>66808.6</v>
          </cell>
        </row>
        <row r="45">
          <cell r="A45" t="str">
            <v>0705691871</v>
          </cell>
          <cell r="B45" t="str">
            <v>涞源英能新能源科技有限公司</v>
          </cell>
          <cell r="C45">
            <v>0.6156</v>
          </cell>
          <cell r="D45">
            <v>93192</v>
          </cell>
          <cell r="E45">
            <v>57368.99</v>
          </cell>
        </row>
        <row r="46">
          <cell r="A46" t="str">
            <v>0705699569</v>
          </cell>
          <cell r="B46" t="str">
            <v>涞源英能新能源科技有限公司</v>
          </cell>
          <cell r="C46">
            <v>0.6156</v>
          </cell>
          <cell r="D46">
            <v>154489</v>
          </cell>
          <cell r="E46">
            <v>95103.42</v>
          </cell>
        </row>
        <row r="47">
          <cell r="A47" t="str">
            <v>0705705343</v>
          </cell>
          <cell r="B47" t="str">
            <v>涞源英能新能源科技有限公司</v>
          </cell>
          <cell r="C47">
            <v>0.6156</v>
          </cell>
          <cell r="D47">
            <v>149651</v>
          </cell>
          <cell r="E47">
            <v>92125.16</v>
          </cell>
        </row>
        <row r="48">
          <cell r="A48" t="str">
            <v>0705721604</v>
          </cell>
          <cell r="B48" t="str">
            <v>涞源英能新能源科技有限公司</v>
          </cell>
          <cell r="C48">
            <v>0.6156</v>
          </cell>
          <cell r="D48">
            <v>147524</v>
          </cell>
          <cell r="E48">
            <v>90815.77</v>
          </cell>
        </row>
        <row r="49">
          <cell r="A49" t="str">
            <v>0705727497</v>
          </cell>
          <cell r="B49" t="str">
            <v>涞源英能新能源科技有限公司</v>
          </cell>
          <cell r="C49">
            <v>0.6156</v>
          </cell>
          <cell r="D49">
            <v>131373</v>
          </cell>
          <cell r="E49">
            <v>80873.22</v>
          </cell>
        </row>
        <row r="50">
          <cell r="A50" t="str">
            <v>0719070211</v>
          </cell>
          <cell r="B50" t="str">
            <v>涞源英能新能源科技有限公司</v>
          </cell>
          <cell r="C50">
            <v>0.4856</v>
          </cell>
          <cell r="D50">
            <v>83258</v>
          </cell>
          <cell r="E50">
            <v>40430.08</v>
          </cell>
        </row>
        <row r="51">
          <cell r="A51" t="str">
            <v>0719903975</v>
          </cell>
          <cell r="B51" t="str">
            <v>涞源英能新能源科技有限公司</v>
          </cell>
          <cell r="C51">
            <v>0.4856</v>
          </cell>
          <cell r="D51">
            <v>176731</v>
          </cell>
          <cell r="E51">
            <v>85820.58</v>
          </cell>
        </row>
        <row r="52">
          <cell r="A52" t="str">
            <v>0719905997</v>
          </cell>
          <cell r="B52" t="str">
            <v>涞源英能新能源科技有限公司</v>
          </cell>
          <cell r="C52">
            <v>0.4856</v>
          </cell>
          <cell r="D52">
            <v>94184</v>
          </cell>
          <cell r="E52">
            <v>45735.75</v>
          </cell>
        </row>
        <row r="53">
          <cell r="A53" t="str">
            <v>0719907036</v>
          </cell>
          <cell r="B53" t="str">
            <v>涞源英能新能源科技有限公司</v>
          </cell>
          <cell r="C53">
            <v>0.4856</v>
          </cell>
          <cell r="D53">
            <v>178254</v>
          </cell>
          <cell r="E53">
            <v>86560.15</v>
          </cell>
        </row>
        <row r="54">
          <cell r="A54" t="str">
            <v>0719907209</v>
          </cell>
          <cell r="B54" t="str">
            <v>涞源英能新能源科技有限公司</v>
          </cell>
          <cell r="C54">
            <v>0.4856</v>
          </cell>
          <cell r="D54">
            <v>175274</v>
          </cell>
          <cell r="E54">
            <v>85113.05</v>
          </cell>
        </row>
        <row r="55">
          <cell r="A55" t="str">
            <v>0719929731</v>
          </cell>
          <cell r="B55" t="str">
            <v>涞源英能新能源科技有限公司</v>
          </cell>
          <cell r="C55">
            <v>0.4856</v>
          </cell>
          <cell r="D55">
            <v>46094</v>
          </cell>
          <cell r="E55">
            <v>22383.25</v>
          </cell>
        </row>
        <row r="56">
          <cell r="A56" t="str">
            <v>0719931015</v>
          </cell>
          <cell r="B56" t="str">
            <v>涞源英能新能源科技有限公司</v>
          </cell>
          <cell r="C56">
            <v>0.4856</v>
          </cell>
          <cell r="D56">
            <v>159261</v>
          </cell>
          <cell r="E56">
            <v>77337.14</v>
          </cell>
        </row>
        <row r="57">
          <cell r="A57" t="str">
            <v>0723853929</v>
          </cell>
          <cell r="B57" t="str">
            <v>涞源英能新能源科技有限公司</v>
          </cell>
          <cell r="C57">
            <v>0.4856</v>
          </cell>
          <cell r="D57">
            <v>173673</v>
          </cell>
          <cell r="E57">
            <v>84335.61</v>
          </cell>
        </row>
        <row r="58">
          <cell r="A58" t="str">
            <v>0723858083</v>
          </cell>
          <cell r="B58" t="str">
            <v>涞源英能新能源科技有限公司</v>
          </cell>
          <cell r="C58">
            <v>0.4856</v>
          </cell>
          <cell r="D58">
            <v>169051</v>
          </cell>
          <cell r="E58">
            <v>82091.16</v>
          </cell>
        </row>
        <row r="59">
          <cell r="A59" t="str">
            <v>0723880154</v>
          </cell>
          <cell r="B59" t="str">
            <v>涞源英能新能源科技有限公司</v>
          </cell>
          <cell r="C59">
            <v>0.4856</v>
          </cell>
          <cell r="D59">
            <v>162109</v>
          </cell>
          <cell r="E59">
            <v>78720.13</v>
          </cell>
        </row>
        <row r="60">
          <cell r="A60" t="str">
            <v>0723886732</v>
          </cell>
          <cell r="B60" t="str">
            <v>涞源英能新能源科技有限公司</v>
          </cell>
          <cell r="C60">
            <v>0.4856</v>
          </cell>
          <cell r="D60">
            <v>156433</v>
          </cell>
          <cell r="E60">
            <v>75963.86</v>
          </cell>
        </row>
        <row r="61">
          <cell r="A61" t="str">
            <v>0723895163</v>
          </cell>
          <cell r="B61" t="str">
            <v>涞源英能新能源科技有限公司</v>
          </cell>
          <cell r="C61">
            <v>0.4856</v>
          </cell>
          <cell r="D61">
            <v>162501</v>
          </cell>
          <cell r="E61">
            <v>78910.49</v>
          </cell>
        </row>
        <row r="62">
          <cell r="A62" t="str">
            <v>0723901569</v>
          </cell>
          <cell r="B62" t="str">
            <v>涞源英能新能源科技有限公司</v>
          </cell>
          <cell r="C62">
            <v>0.4856</v>
          </cell>
          <cell r="D62">
            <v>157892</v>
          </cell>
          <cell r="E62">
            <v>76672.35</v>
          </cell>
        </row>
        <row r="63">
          <cell r="A63" t="str">
            <v>0723904047</v>
          </cell>
          <cell r="B63" t="str">
            <v>涞源英能新能源科技有限公司</v>
          </cell>
          <cell r="C63">
            <v>0.4856</v>
          </cell>
          <cell r="D63">
            <v>165511</v>
          </cell>
          <cell r="E63">
            <v>80372.14</v>
          </cell>
        </row>
        <row r="64">
          <cell r="A64" t="str">
            <v>0723906551</v>
          </cell>
          <cell r="B64" t="str">
            <v>涞源英能新能源科技有限公司</v>
          </cell>
          <cell r="C64">
            <v>0.4856</v>
          </cell>
          <cell r="D64">
            <v>176004</v>
          </cell>
          <cell r="E64">
            <v>85467.54</v>
          </cell>
        </row>
        <row r="65">
          <cell r="A65" t="str">
            <v>0723906782</v>
          </cell>
          <cell r="B65" t="str">
            <v>涞源英能新能源科技有限公司</v>
          </cell>
          <cell r="C65">
            <v>0.4856</v>
          </cell>
          <cell r="D65">
            <v>69857</v>
          </cell>
          <cell r="E65">
            <v>33922.57</v>
          </cell>
        </row>
        <row r="66">
          <cell r="A66" t="str">
            <v>0723907394</v>
          </cell>
          <cell r="B66" t="str">
            <v>涞源英能新能源科技有限公司</v>
          </cell>
          <cell r="C66">
            <v>0.4856</v>
          </cell>
          <cell r="D66">
            <v>70231</v>
          </cell>
          <cell r="E66">
            <v>34104.17</v>
          </cell>
        </row>
        <row r="67">
          <cell r="A67" t="str">
            <v>0723907697</v>
          </cell>
          <cell r="B67" t="str">
            <v>涞源英能新能源科技有限公司</v>
          </cell>
          <cell r="C67">
            <v>0.4856</v>
          </cell>
          <cell r="D67">
            <v>186078</v>
          </cell>
          <cell r="E67">
            <v>90359.48</v>
          </cell>
        </row>
        <row r="68">
          <cell r="A68" t="str">
            <v>0723907831</v>
          </cell>
          <cell r="B68" t="str">
            <v>涞源英能新能源科技有限公司</v>
          </cell>
          <cell r="C68">
            <v>0.4856</v>
          </cell>
          <cell r="D68">
            <v>157799</v>
          </cell>
          <cell r="E68">
            <v>76627.19</v>
          </cell>
        </row>
        <row r="69">
          <cell r="A69" t="str">
            <v>0723907873</v>
          </cell>
          <cell r="B69" t="str">
            <v>涞源英能新能源科技有限公司</v>
          </cell>
          <cell r="C69">
            <v>0.4856</v>
          </cell>
          <cell r="D69">
            <v>185283</v>
          </cell>
          <cell r="E69">
            <v>89973.42</v>
          </cell>
        </row>
        <row r="70">
          <cell r="A70" t="str">
            <v>0723907945</v>
          </cell>
          <cell r="B70" t="str">
            <v>涞源英能新能源科技有限公司</v>
          </cell>
          <cell r="C70">
            <v>0.4856</v>
          </cell>
          <cell r="D70">
            <v>83047</v>
          </cell>
          <cell r="E70">
            <v>40327.63</v>
          </cell>
        </row>
        <row r="71">
          <cell r="A71" t="str">
            <v>0723908111</v>
          </cell>
          <cell r="B71" t="str">
            <v>涞源英能新能源科技有限公司</v>
          </cell>
          <cell r="C71">
            <v>0.4856</v>
          </cell>
          <cell r="D71">
            <v>154571</v>
          </cell>
          <cell r="E71">
            <v>75059.68</v>
          </cell>
        </row>
        <row r="72">
          <cell r="A72" t="str">
            <v>0723908166</v>
          </cell>
          <cell r="B72" t="str">
            <v>涞源英能新能源科技有限公司</v>
          </cell>
          <cell r="C72">
            <v>0.4856</v>
          </cell>
          <cell r="D72">
            <v>178932</v>
          </cell>
          <cell r="E72">
            <v>86889.39</v>
          </cell>
        </row>
        <row r="73">
          <cell r="A73" t="str">
            <v>0723908502</v>
          </cell>
          <cell r="B73" t="str">
            <v>涞源英能新能源科技有限公司</v>
          </cell>
          <cell r="C73">
            <v>0.4856</v>
          </cell>
          <cell r="D73">
            <v>157617</v>
          </cell>
          <cell r="E73">
            <v>76538.82</v>
          </cell>
        </row>
        <row r="74">
          <cell r="A74" t="str">
            <v>0723911007</v>
          </cell>
          <cell r="B74" t="str">
            <v>涞源英能新能源科技有限公司</v>
          </cell>
          <cell r="C74">
            <v>0.4856</v>
          </cell>
          <cell r="D74">
            <v>179463</v>
          </cell>
          <cell r="E74">
            <v>87147.23</v>
          </cell>
        </row>
        <row r="75">
          <cell r="A75" t="str">
            <v>0723917379</v>
          </cell>
          <cell r="B75" t="str">
            <v>涞源英能新能源科技有限公司</v>
          </cell>
          <cell r="C75">
            <v>0.4856</v>
          </cell>
          <cell r="D75">
            <v>142755</v>
          </cell>
          <cell r="E75">
            <v>69321.82</v>
          </cell>
        </row>
        <row r="76">
          <cell r="A76" t="str">
            <v>0723927107</v>
          </cell>
          <cell r="B76" t="str">
            <v>涞源英能新能源科技有限公司</v>
          </cell>
          <cell r="C76">
            <v>0.4856</v>
          </cell>
          <cell r="D76">
            <v>146759</v>
          </cell>
          <cell r="E76">
            <v>71266.17</v>
          </cell>
        </row>
        <row r="77">
          <cell r="A77" t="str">
            <v>0723927149</v>
          </cell>
          <cell r="B77" t="str">
            <v>涞源英能新能源科技有限公司</v>
          </cell>
          <cell r="C77">
            <v>0.4856</v>
          </cell>
          <cell r="D77">
            <v>145555</v>
          </cell>
          <cell r="E77">
            <v>70681.51</v>
          </cell>
        </row>
        <row r="78">
          <cell r="A78" t="str">
            <v>0723927208</v>
          </cell>
          <cell r="B78" t="str">
            <v>涞源英能新能源科技有限公司</v>
          </cell>
          <cell r="C78">
            <v>0.4856</v>
          </cell>
          <cell r="D78">
            <v>159077</v>
          </cell>
          <cell r="E78">
            <v>77247.79</v>
          </cell>
        </row>
        <row r="79">
          <cell r="A79" t="str">
            <v>0723927279</v>
          </cell>
          <cell r="B79" t="str">
            <v>涞源英能新能源科技有限公司</v>
          </cell>
          <cell r="C79">
            <v>0.4856</v>
          </cell>
          <cell r="D79">
            <v>148416</v>
          </cell>
          <cell r="E79">
            <v>72070.82</v>
          </cell>
        </row>
        <row r="80">
          <cell r="A80" t="str">
            <v>0723927367</v>
          </cell>
          <cell r="B80" t="str">
            <v>涞源英能新能源科技有限公司</v>
          </cell>
          <cell r="C80">
            <v>0.4856</v>
          </cell>
          <cell r="D80">
            <v>151664</v>
          </cell>
          <cell r="E80">
            <v>73648.03</v>
          </cell>
        </row>
        <row r="81">
          <cell r="A81" t="str">
            <v>0723927426</v>
          </cell>
          <cell r="B81" t="str">
            <v>涞源英能新能源科技有限公司</v>
          </cell>
          <cell r="C81">
            <v>0.4856</v>
          </cell>
          <cell r="D81">
            <v>145121</v>
          </cell>
          <cell r="E81">
            <v>70470.75</v>
          </cell>
        </row>
        <row r="82">
          <cell r="A82" t="str">
            <v>0723928953</v>
          </cell>
          <cell r="B82" t="str">
            <v>涞源英能新能源科技有限公司</v>
          </cell>
          <cell r="C82">
            <v>0.4856</v>
          </cell>
          <cell r="D82">
            <v>181481</v>
          </cell>
          <cell r="E82">
            <v>88127.18</v>
          </cell>
        </row>
        <row r="83">
          <cell r="A83" t="str">
            <v>0723930295</v>
          </cell>
          <cell r="B83" t="str">
            <v>涞源英能新能源科技有限公司</v>
          </cell>
          <cell r="C83">
            <v>0.4856</v>
          </cell>
          <cell r="D83">
            <v>145276</v>
          </cell>
          <cell r="E83">
            <v>70546.03</v>
          </cell>
        </row>
        <row r="84">
          <cell r="A84" t="str">
            <v>0723931269</v>
          </cell>
          <cell r="B84" t="str">
            <v>涞源英能新能源科技有限公司</v>
          </cell>
          <cell r="C84">
            <v>0.4856</v>
          </cell>
          <cell r="D84">
            <v>122694</v>
          </cell>
          <cell r="E84">
            <v>59580.21</v>
          </cell>
        </row>
        <row r="85">
          <cell r="A85" t="str">
            <v>0723933816</v>
          </cell>
          <cell r="B85" t="str">
            <v>涞源英能新能源科技有限公司</v>
          </cell>
          <cell r="C85">
            <v>0.4856</v>
          </cell>
          <cell r="D85">
            <v>168593</v>
          </cell>
          <cell r="E85">
            <v>81868.76</v>
          </cell>
        </row>
        <row r="86">
          <cell r="A86" t="str">
            <v>0723934170</v>
          </cell>
          <cell r="B86" t="str">
            <v>涞源英能新能源科技有限公司</v>
          </cell>
          <cell r="C86">
            <v>0.4856</v>
          </cell>
          <cell r="D86">
            <v>117576</v>
          </cell>
          <cell r="E86">
            <v>57094.91</v>
          </cell>
        </row>
        <row r="87">
          <cell r="A87" t="str">
            <v>0723948287</v>
          </cell>
          <cell r="B87" t="str">
            <v>涞源英能新能源科技有限公司</v>
          </cell>
          <cell r="C87">
            <v>0.4856</v>
          </cell>
          <cell r="D87">
            <v>171208</v>
          </cell>
          <cell r="E87">
            <v>83138.6</v>
          </cell>
        </row>
        <row r="88">
          <cell r="A88" t="str">
            <v>0723950271</v>
          </cell>
          <cell r="B88" t="str">
            <v>涞源英能新能源科技有限公司</v>
          </cell>
          <cell r="C88">
            <v>0.4856</v>
          </cell>
          <cell r="D88">
            <v>167196</v>
          </cell>
          <cell r="E88">
            <v>81190.37</v>
          </cell>
        </row>
        <row r="89">
          <cell r="A89" t="str">
            <v>0723950659</v>
          </cell>
          <cell r="B89" t="str">
            <v>涞源英能新能源科技有限公司</v>
          </cell>
          <cell r="C89">
            <v>0.4856</v>
          </cell>
          <cell r="D89">
            <v>153104</v>
          </cell>
          <cell r="E89">
            <v>74347.31</v>
          </cell>
        </row>
        <row r="90">
          <cell r="A90" t="str">
            <v>0723950880</v>
          </cell>
          <cell r="B90" t="str">
            <v>涞源英能新能源科技有限公司</v>
          </cell>
          <cell r="C90">
            <v>0.4856</v>
          </cell>
          <cell r="D90">
            <v>147272</v>
          </cell>
          <cell r="E90">
            <v>71515.28</v>
          </cell>
        </row>
        <row r="91">
          <cell r="A91" t="str">
            <v>0723956686</v>
          </cell>
          <cell r="B91" t="str">
            <v>涞源英能新能源科技有限公司</v>
          </cell>
          <cell r="C91">
            <v>0.4856</v>
          </cell>
          <cell r="D91">
            <v>138427</v>
          </cell>
          <cell r="E91">
            <v>67220.15</v>
          </cell>
        </row>
        <row r="92">
          <cell r="A92" t="str">
            <v>0723956833</v>
          </cell>
          <cell r="B92" t="str">
            <v>涞源英能新能源科技有限公司</v>
          </cell>
          <cell r="C92">
            <v>0.4856</v>
          </cell>
          <cell r="D92">
            <v>181185</v>
          </cell>
          <cell r="E92">
            <v>87983.44</v>
          </cell>
        </row>
        <row r="93">
          <cell r="A93" t="str">
            <v>0723960591</v>
          </cell>
          <cell r="B93" t="str">
            <v>涞源英能新能源科技有限公司</v>
          </cell>
          <cell r="C93">
            <v>0.4856</v>
          </cell>
          <cell r="D93">
            <v>173668</v>
          </cell>
          <cell r="E93">
            <v>84333.18</v>
          </cell>
        </row>
        <row r="94">
          <cell r="A94" t="str">
            <v>0723960852</v>
          </cell>
          <cell r="B94" t="str">
            <v>涞源英能新能源科技有限公司</v>
          </cell>
          <cell r="C94">
            <v>0.4856</v>
          </cell>
          <cell r="D94">
            <v>182803</v>
          </cell>
          <cell r="E94">
            <v>88769.13</v>
          </cell>
        </row>
        <row r="95">
          <cell r="A95" t="str">
            <v>0723962005</v>
          </cell>
          <cell r="B95" t="str">
            <v>涞源英能新能源科技有限公司</v>
          </cell>
          <cell r="C95">
            <v>0.4856</v>
          </cell>
          <cell r="D95">
            <v>171724</v>
          </cell>
          <cell r="E95">
            <v>83389.17</v>
          </cell>
        </row>
        <row r="96">
          <cell r="A96" t="str">
            <v>0723963499</v>
          </cell>
          <cell r="B96" t="str">
            <v>涞源英能新能源科技有限公司</v>
          </cell>
          <cell r="C96">
            <v>0.4856</v>
          </cell>
          <cell r="D96">
            <v>174957</v>
          </cell>
          <cell r="E96">
            <v>84959.12</v>
          </cell>
        </row>
        <row r="97">
          <cell r="A97" t="str">
            <v>0723963532</v>
          </cell>
          <cell r="B97" t="str">
            <v>涞源英能新能源科技有限公司</v>
          </cell>
          <cell r="C97">
            <v>0.4856</v>
          </cell>
          <cell r="D97">
            <v>177744</v>
          </cell>
          <cell r="E97">
            <v>86312.49</v>
          </cell>
        </row>
        <row r="98">
          <cell r="A98" t="str">
            <v>0723963620</v>
          </cell>
          <cell r="B98" t="str">
            <v>涞源英能新能源科技有限公司</v>
          </cell>
          <cell r="C98">
            <v>0.4856</v>
          </cell>
          <cell r="D98">
            <v>45773</v>
          </cell>
          <cell r="E98">
            <v>22227.36</v>
          </cell>
        </row>
        <row r="99">
          <cell r="A99" t="str">
            <v>0723965860</v>
          </cell>
          <cell r="B99" t="str">
            <v>涞源英能新能源科技有限公司</v>
          </cell>
          <cell r="C99">
            <v>0.4856</v>
          </cell>
          <cell r="D99">
            <v>58834</v>
          </cell>
          <cell r="E99">
            <v>28569.79</v>
          </cell>
        </row>
        <row r="100">
          <cell r="A100" t="str">
            <v>0723970202</v>
          </cell>
          <cell r="B100" t="str">
            <v>涞源英能新能源科技有限公司</v>
          </cell>
          <cell r="C100">
            <v>0.4856</v>
          </cell>
          <cell r="D100">
            <v>21882</v>
          </cell>
          <cell r="E100">
            <v>10625.89</v>
          </cell>
        </row>
        <row r="101">
          <cell r="A101" t="str">
            <v>0723970462</v>
          </cell>
          <cell r="B101" t="str">
            <v>涞源英能新能源科技有限公司</v>
          </cell>
          <cell r="C101">
            <v>0.4856</v>
          </cell>
          <cell r="D101">
            <v>138284</v>
          </cell>
          <cell r="E101">
            <v>67150.71</v>
          </cell>
        </row>
        <row r="102">
          <cell r="A102" t="str">
            <v>0724014387</v>
          </cell>
          <cell r="B102" t="str">
            <v>涞源英能新能源科技有限公司</v>
          </cell>
          <cell r="C102">
            <v>0.4856</v>
          </cell>
          <cell r="D102">
            <v>137886</v>
          </cell>
          <cell r="E102">
            <v>66957.44</v>
          </cell>
        </row>
        <row r="103">
          <cell r="A103" t="str">
            <v>0724016660</v>
          </cell>
          <cell r="B103" t="str">
            <v>涞源英能新能源科技有限公司</v>
          </cell>
          <cell r="C103">
            <v>0.4856</v>
          </cell>
          <cell r="D103">
            <v>167797</v>
          </cell>
          <cell r="E103">
            <v>81482.22</v>
          </cell>
        </row>
        <row r="104">
          <cell r="A104" t="str">
            <v>0724027127</v>
          </cell>
          <cell r="B104" t="str">
            <v>涞源英能新能源科技有限公司</v>
          </cell>
          <cell r="C104">
            <v>0.4856</v>
          </cell>
          <cell r="D104">
            <v>180234</v>
          </cell>
          <cell r="E104">
            <v>87521.64</v>
          </cell>
        </row>
        <row r="105">
          <cell r="A105" t="str">
            <v>0724041147</v>
          </cell>
          <cell r="B105" t="str">
            <v>涞源英能新能源科技有限公司</v>
          </cell>
          <cell r="C105">
            <v>0.4856</v>
          </cell>
          <cell r="D105">
            <v>172522</v>
          </cell>
          <cell r="E105">
            <v>83776.68</v>
          </cell>
        </row>
        <row r="106">
          <cell r="A106" t="str">
            <v>0724041886</v>
          </cell>
          <cell r="B106" t="str">
            <v>涞源英能新能源科技有限公司</v>
          </cell>
          <cell r="C106">
            <v>0.4856</v>
          </cell>
          <cell r="D106">
            <v>180085</v>
          </cell>
          <cell r="E106">
            <v>87449.28</v>
          </cell>
        </row>
        <row r="107">
          <cell r="A107" t="str">
            <v>0724047321</v>
          </cell>
          <cell r="B107" t="str">
            <v>涞源英能新能源科技有限公司</v>
          </cell>
          <cell r="C107">
            <v>0.4856</v>
          </cell>
          <cell r="D107">
            <v>170986</v>
          </cell>
          <cell r="E107">
            <v>83030.8</v>
          </cell>
        </row>
        <row r="108">
          <cell r="A108" t="str">
            <v>0724048236</v>
          </cell>
          <cell r="B108" t="str">
            <v>涞源英能新能源科技有限公司</v>
          </cell>
          <cell r="C108">
            <v>0.4856</v>
          </cell>
          <cell r="D108">
            <v>171497</v>
          </cell>
          <cell r="E108">
            <v>83278.94</v>
          </cell>
        </row>
        <row r="109">
          <cell r="A109" t="str">
            <v>0724052806</v>
          </cell>
          <cell r="B109" t="str">
            <v>涞源英能新能源科技有限公司</v>
          </cell>
          <cell r="C109">
            <v>0.4856</v>
          </cell>
          <cell r="D109">
            <v>171073</v>
          </cell>
          <cell r="E109">
            <v>83073.05</v>
          </cell>
        </row>
        <row r="110">
          <cell r="A110" t="str">
            <v>0724053896</v>
          </cell>
          <cell r="B110" t="str">
            <v>涞源英能新能源科技有限公司</v>
          </cell>
          <cell r="C110">
            <v>0.4856</v>
          </cell>
          <cell r="D110">
            <v>166269</v>
          </cell>
          <cell r="E110">
            <v>80740.24</v>
          </cell>
        </row>
        <row r="111">
          <cell r="A111" t="str">
            <v>0724056101</v>
          </cell>
          <cell r="B111" t="str">
            <v>涞源英能新能源科技有限公司</v>
          </cell>
          <cell r="C111">
            <v>0.4856</v>
          </cell>
          <cell r="D111">
            <v>159870</v>
          </cell>
          <cell r="E111">
            <v>77632.87</v>
          </cell>
        </row>
        <row r="112">
          <cell r="A112" t="str">
            <v>0724057061</v>
          </cell>
          <cell r="B112" t="str">
            <v>涞源英能新能源科技有限公司</v>
          </cell>
          <cell r="C112">
            <v>0.4856</v>
          </cell>
          <cell r="D112">
            <v>156691</v>
          </cell>
          <cell r="E112">
            <v>76089.15</v>
          </cell>
        </row>
        <row r="113">
          <cell r="A113" t="str">
            <v>0724057449</v>
          </cell>
          <cell r="B113" t="str">
            <v>涞源英能新能源科技有限公司</v>
          </cell>
          <cell r="C113">
            <v>0.4856</v>
          </cell>
          <cell r="D113">
            <v>165276</v>
          </cell>
          <cell r="E113">
            <v>80258.03</v>
          </cell>
        </row>
        <row r="114">
          <cell r="A114" t="str">
            <v>0724058875</v>
          </cell>
          <cell r="B114" t="str">
            <v>涞源英能新能源科技有限公司</v>
          </cell>
          <cell r="C114">
            <v>0.4856</v>
          </cell>
          <cell r="D114">
            <v>152789</v>
          </cell>
          <cell r="E114">
            <v>74194.33</v>
          </cell>
        </row>
        <row r="115">
          <cell r="A115" t="str">
            <v>0724068065</v>
          </cell>
          <cell r="B115" t="str">
            <v>涞源英能新能源科技有限公司</v>
          </cell>
          <cell r="C115">
            <v>0.4856</v>
          </cell>
          <cell r="D115">
            <v>181120</v>
          </cell>
          <cell r="E115">
            <v>87951.87</v>
          </cell>
        </row>
        <row r="116">
          <cell r="A116" t="str">
            <v>0724170238</v>
          </cell>
          <cell r="B116" t="str">
            <v>涞源英能新能源科技有限公司</v>
          </cell>
          <cell r="C116">
            <v>0.4856</v>
          </cell>
          <cell r="D116">
            <v>165225</v>
          </cell>
          <cell r="E116">
            <v>80233.26</v>
          </cell>
        </row>
        <row r="117">
          <cell r="A117" t="str">
            <v>0724170384</v>
          </cell>
          <cell r="B117" t="str">
            <v>涞源英能新能源科技有限公司</v>
          </cell>
          <cell r="C117">
            <v>0.4856</v>
          </cell>
          <cell r="D117">
            <v>182190</v>
          </cell>
          <cell r="E117">
            <v>88471.46</v>
          </cell>
        </row>
        <row r="118">
          <cell r="A118" t="str">
            <v>0724170485</v>
          </cell>
          <cell r="B118" t="str">
            <v>涞源英能新能源科技有限公司</v>
          </cell>
          <cell r="C118">
            <v>0.4856</v>
          </cell>
          <cell r="D118">
            <v>66104</v>
          </cell>
          <cell r="E118">
            <v>32100.1</v>
          </cell>
        </row>
        <row r="119">
          <cell r="A119" t="str">
            <v>0724170720</v>
          </cell>
          <cell r="B119" t="str">
            <v>涞源英能新能源科技有限公司</v>
          </cell>
          <cell r="C119">
            <v>0.4856</v>
          </cell>
          <cell r="D119">
            <v>170690</v>
          </cell>
          <cell r="E119">
            <v>82887.06</v>
          </cell>
        </row>
        <row r="120">
          <cell r="A120" t="str">
            <v>0724171114</v>
          </cell>
          <cell r="B120" t="str">
            <v>涞源英能新能源科技有限公司</v>
          </cell>
          <cell r="C120">
            <v>0.4856</v>
          </cell>
          <cell r="D120">
            <v>176962</v>
          </cell>
          <cell r="E120">
            <v>85932.76</v>
          </cell>
        </row>
        <row r="121">
          <cell r="A121" t="str">
            <v>0724174940</v>
          </cell>
          <cell r="B121" t="str">
            <v>涞源英能新能源科技有限公司</v>
          </cell>
          <cell r="C121">
            <v>0.4856</v>
          </cell>
          <cell r="D121">
            <v>171400</v>
          </cell>
          <cell r="E121">
            <v>83231.84</v>
          </cell>
        </row>
        <row r="122">
          <cell r="A122" t="str">
            <v>0724175031</v>
          </cell>
          <cell r="B122" t="str">
            <v>涞源英能新能源科技有限公司</v>
          </cell>
          <cell r="C122">
            <v>0.4856</v>
          </cell>
          <cell r="D122">
            <v>182227</v>
          </cell>
          <cell r="E122">
            <v>88489.43</v>
          </cell>
        </row>
        <row r="123">
          <cell r="A123" t="str">
            <v>0724175480</v>
          </cell>
          <cell r="B123" t="str">
            <v>涞源英能新能源科技有限公司</v>
          </cell>
          <cell r="C123">
            <v>0.4856</v>
          </cell>
          <cell r="D123">
            <v>118964</v>
          </cell>
          <cell r="E123">
            <v>57768.92</v>
          </cell>
        </row>
        <row r="124">
          <cell r="A124" t="str">
            <v>0724175594</v>
          </cell>
          <cell r="B124" t="str">
            <v>涞源英能新能源科技有限公司</v>
          </cell>
          <cell r="C124">
            <v>0.4856</v>
          </cell>
          <cell r="D124">
            <v>171168</v>
          </cell>
          <cell r="E124">
            <v>83119.18</v>
          </cell>
        </row>
        <row r="125">
          <cell r="A125" t="str">
            <v>0724176021</v>
          </cell>
          <cell r="B125" t="str">
            <v>涞源英能新能源科技有限公司</v>
          </cell>
          <cell r="C125">
            <v>0.4856</v>
          </cell>
          <cell r="D125">
            <v>136507</v>
          </cell>
          <cell r="E125">
            <v>66287.79</v>
          </cell>
        </row>
        <row r="126">
          <cell r="A126" t="str">
            <v>0724185856</v>
          </cell>
          <cell r="B126" t="str">
            <v>涞源英能新能源科技有限公司</v>
          </cell>
          <cell r="C126">
            <v>0.4856</v>
          </cell>
          <cell r="D126">
            <v>173022</v>
          </cell>
          <cell r="E126">
            <v>84019.48</v>
          </cell>
        </row>
        <row r="127">
          <cell r="A127" t="str">
            <v>0724186194</v>
          </cell>
          <cell r="B127" t="str">
            <v>涞源英能新能源科技有限公司</v>
          </cell>
          <cell r="C127">
            <v>0.4856</v>
          </cell>
          <cell r="D127">
            <v>165312</v>
          </cell>
          <cell r="E127">
            <v>80275.51</v>
          </cell>
        </row>
        <row r="128">
          <cell r="A128" t="str">
            <v>0724218385</v>
          </cell>
          <cell r="B128" t="str">
            <v>涞源英能新能源科技有限公司</v>
          </cell>
          <cell r="C128">
            <v>0.4856</v>
          </cell>
          <cell r="D128">
            <v>180549</v>
          </cell>
          <cell r="E128">
            <v>87674.6</v>
          </cell>
        </row>
        <row r="129">
          <cell r="A129" t="str">
            <v>0724219519</v>
          </cell>
          <cell r="B129" t="str">
            <v>涞源英能新能源科技有限公司</v>
          </cell>
          <cell r="C129">
            <v>0.4856</v>
          </cell>
          <cell r="D129">
            <v>144544</v>
          </cell>
          <cell r="E129">
            <v>70190.57</v>
          </cell>
        </row>
        <row r="130">
          <cell r="A130" t="str">
            <v>0724222160</v>
          </cell>
          <cell r="B130" t="str">
            <v>涞源英能新能源科技有限公司</v>
          </cell>
          <cell r="C130">
            <v>0.4856</v>
          </cell>
          <cell r="D130">
            <v>172476</v>
          </cell>
          <cell r="E130">
            <v>83754.35</v>
          </cell>
        </row>
        <row r="131">
          <cell r="A131" t="str">
            <v>0724297654</v>
          </cell>
          <cell r="B131" t="str">
            <v>涞源英能新能源科技有限公司</v>
          </cell>
          <cell r="C131">
            <v>0.4856</v>
          </cell>
          <cell r="D131">
            <v>186278</v>
          </cell>
          <cell r="E131">
            <v>90456.59</v>
          </cell>
        </row>
        <row r="132">
          <cell r="A132" t="str">
            <v>0724301458</v>
          </cell>
          <cell r="B132" t="str">
            <v>涞源英能新能源科技有限公司</v>
          </cell>
          <cell r="C132">
            <v>0.4856</v>
          </cell>
          <cell r="D132">
            <v>189445</v>
          </cell>
          <cell r="E132">
            <v>91994.5</v>
          </cell>
        </row>
        <row r="133">
          <cell r="A133" t="str">
            <v>0724450714</v>
          </cell>
          <cell r="B133" t="str">
            <v>涞源英能新能源科技有限公司</v>
          </cell>
          <cell r="C133">
            <v>0.4856</v>
          </cell>
          <cell r="D133">
            <v>185887</v>
          </cell>
          <cell r="E133">
            <v>90266.73</v>
          </cell>
        </row>
        <row r="134">
          <cell r="A134" t="str">
            <v>0724454761</v>
          </cell>
          <cell r="B134" t="str">
            <v>涞源英能新能源科技有限公司</v>
          </cell>
          <cell r="C134">
            <v>0.4856</v>
          </cell>
          <cell r="D134">
            <v>186621</v>
          </cell>
          <cell r="E134">
            <v>90623.16</v>
          </cell>
        </row>
        <row r="135">
          <cell r="A135" t="str">
            <v>0724497676</v>
          </cell>
          <cell r="B135" t="str">
            <v>涞源英能新能源科技有限公司</v>
          </cell>
          <cell r="C135">
            <v>0.4856</v>
          </cell>
          <cell r="D135">
            <v>56981</v>
          </cell>
          <cell r="E135">
            <v>27669.98</v>
          </cell>
        </row>
        <row r="136">
          <cell r="A136" t="str">
            <v>0724497940</v>
          </cell>
          <cell r="B136" t="str">
            <v>涞源英能新能源科技有限公司</v>
          </cell>
          <cell r="C136">
            <v>0.4856</v>
          </cell>
          <cell r="D136">
            <v>186509</v>
          </cell>
          <cell r="E136">
            <v>90568.77</v>
          </cell>
        </row>
        <row r="137">
          <cell r="A137" t="str">
            <v>0724498217</v>
          </cell>
          <cell r="B137" t="str">
            <v>涞源英能新能源科技有限公司</v>
          </cell>
          <cell r="C137">
            <v>0.4856</v>
          </cell>
          <cell r="D137">
            <v>120125</v>
          </cell>
          <cell r="E137">
            <v>58332.7</v>
          </cell>
        </row>
        <row r="138">
          <cell r="A138" t="str">
            <v>0724498624</v>
          </cell>
          <cell r="B138" t="str">
            <v>涞源英能新能源科技有限公司</v>
          </cell>
          <cell r="C138">
            <v>0.4856</v>
          </cell>
          <cell r="D138">
            <v>190564</v>
          </cell>
          <cell r="E138">
            <v>92537.88</v>
          </cell>
        </row>
        <row r="139">
          <cell r="A139" t="str">
            <v>0724498796</v>
          </cell>
          <cell r="B139" t="str">
            <v>涞源英能新能源科技有限公司</v>
          </cell>
          <cell r="C139">
            <v>0.4856</v>
          </cell>
          <cell r="D139">
            <v>191668</v>
          </cell>
          <cell r="E139">
            <v>93073.98</v>
          </cell>
        </row>
        <row r="140">
          <cell r="A140" t="str">
            <v>0724603408</v>
          </cell>
          <cell r="B140" t="str">
            <v>涞源英能新能源科技有限公司</v>
          </cell>
          <cell r="C140">
            <v>0.4856</v>
          </cell>
          <cell r="D140">
            <v>186090</v>
          </cell>
          <cell r="E140">
            <v>90365.3</v>
          </cell>
        </row>
        <row r="141">
          <cell r="A141" t="str">
            <v>0724604313</v>
          </cell>
          <cell r="B141" t="str">
            <v>涞源英能新能源科技有限公司</v>
          </cell>
          <cell r="C141">
            <v>0.4856</v>
          </cell>
          <cell r="D141">
            <v>97684</v>
          </cell>
          <cell r="E141">
            <v>47435.34</v>
          </cell>
        </row>
        <row r="142">
          <cell r="A142" t="str">
            <v>0724606768</v>
          </cell>
          <cell r="B142" t="str">
            <v>涞源英能新能源科技有限公司</v>
          </cell>
          <cell r="C142">
            <v>0.4856</v>
          </cell>
          <cell r="D142">
            <v>186463</v>
          </cell>
          <cell r="E142">
            <v>90546.43</v>
          </cell>
        </row>
        <row r="143">
          <cell r="A143" t="str">
            <v>0724606915</v>
          </cell>
          <cell r="B143" t="str">
            <v>涞源英能新能源科技有限公司</v>
          </cell>
          <cell r="C143">
            <v>0.4856</v>
          </cell>
          <cell r="D143">
            <v>170093</v>
          </cell>
          <cell r="E143">
            <v>82597.17</v>
          </cell>
        </row>
        <row r="144">
          <cell r="A144" t="str">
            <v>0724607152</v>
          </cell>
          <cell r="B144" t="str">
            <v>涞源英能新能源科技有限公司</v>
          </cell>
          <cell r="C144">
            <v>0.4856</v>
          </cell>
          <cell r="D144">
            <v>161167</v>
          </cell>
          <cell r="E144">
            <v>78262.7</v>
          </cell>
        </row>
        <row r="145">
          <cell r="A145" t="str">
            <v>0724698750</v>
          </cell>
          <cell r="B145" t="str">
            <v>涞源英能新能源科技有限公司</v>
          </cell>
          <cell r="C145">
            <v>0.4856</v>
          </cell>
          <cell r="D145">
            <v>109068</v>
          </cell>
          <cell r="E145">
            <v>52963.41</v>
          </cell>
        </row>
        <row r="146">
          <cell r="A146" t="str">
            <v>0724705016</v>
          </cell>
          <cell r="B146" t="str">
            <v>涞源英能新能源科技有限公司</v>
          </cell>
          <cell r="C146">
            <v>0.4856</v>
          </cell>
          <cell r="D146">
            <v>128980</v>
          </cell>
          <cell r="E146">
            <v>62632.69</v>
          </cell>
        </row>
        <row r="147">
          <cell r="A147" t="str">
            <v>0724712034</v>
          </cell>
          <cell r="B147" t="str">
            <v>涞源英能新能源科技有限公司</v>
          </cell>
          <cell r="C147">
            <v>0.4856</v>
          </cell>
          <cell r="D147">
            <v>149243</v>
          </cell>
          <cell r="E147">
            <v>72472.39</v>
          </cell>
        </row>
        <row r="148">
          <cell r="A148" t="str">
            <v>0724712076</v>
          </cell>
          <cell r="B148" t="str">
            <v>涞源英能新能源科技有限公司</v>
          </cell>
          <cell r="C148">
            <v>0.4856</v>
          </cell>
          <cell r="D148">
            <v>176546</v>
          </cell>
          <cell r="E148">
            <v>85730.74</v>
          </cell>
        </row>
        <row r="149">
          <cell r="A149" t="str">
            <v>0724712425</v>
          </cell>
          <cell r="B149" t="str">
            <v>涞源英能新能源科技有限公司</v>
          </cell>
          <cell r="C149">
            <v>0.4856</v>
          </cell>
          <cell r="D149">
            <v>82146</v>
          </cell>
          <cell r="E149">
            <v>39890.09</v>
          </cell>
        </row>
        <row r="150">
          <cell r="A150" t="str">
            <v>0724712496</v>
          </cell>
          <cell r="B150" t="str">
            <v>涞源英能新能源科技有限公司</v>
          </cell>
          <cell r="C150">
            <v>0.4856</v>
          </cell>
          <cell r="D150">
            <v>171600</v>
          </cell>
          <cell r="E150">
            <v>83328.96</v>
          </cell>
        </row>
        <row r="151">
          <cell r="A151" t="str">
            <v>0724716805</v>
          </cell>
          <cell r="B151" t="str">
            <v>涞源英能新能源科技有限公司</v>
          </cell>
          <cell r="C151">
            <v>0.4856</v>
          </cell>
          <cell r="D151">
            <v>178287</v>
          </cell>
          <cell r="E151">
            <v>86576.18</v>
          </cell>
        </row>
        <row r="152">
          <cell r="A152" t="str">
            <v>0724716850</v>
          </cell>
          <cell r="B152" t="str">
            <v>涞源英能新能源科技有限公司</v>
          </cell>
          <cell r="C152">
            <v>0.4856</v>
          </cell>
          <cell r="D152">
            <v>188035</v>
          </cell>
          <cell r="E152">
            <v>91309.79</v>
          </cell>
        </row>
        <row r="153">
          <cell r="A153" t="str">
            <v>0724716964</v>
          </cell>
          <cell r="B153" t="str">
            <v>涞源英能新能源科技有限公司</v>
          </cell>
          <cell r="C153">
            <v>0.4856</v>
          </cell>
          <cell r="D153">
            <v>186100</v>
          </cell>
          <cell r="E153">
            <v>90370.16</v>
          </cell>
        </row>
        <row r="154">
          <cell r="A154" t="str">
            <v>0724717071</v>
          </cell>
          <cell r="B154" t="str">
            <v>涞源英能新能源科技有限公司</v>
          </cell>
          <cell r="C154">
            <v>0.4856</v>
          </cell>
          <cell r="D154">
            <v>165667</v>
          </cell>
          <cell r="E154">
            <v>80447.9</v>
          </cell>
        </row>
        <row r="155">
          <cell r="A155" t="str">
            <v>0724717101</v>
          </cell>
          <cell r="B155" t="str">
            <v>涞源英能新能源科技有限公司</v>
          </cell>
          <cell r="C155">
            <v>0.4856</v>
          </cell>
          <cell r="D155">
            <v>178928</v>
          </cell>
          <cell r="E155">
            <v>86887.43</v>
          </cell>
        </row>
        <row r="156">
          <cell r="A156" t="str">
            <v>0724717358</v>
          </cell>
          <cell r="B156" t="str">
            <v>涞源英能新能源科技有限公司</v>
          </cell>
          <cell r="C156">
            <v>0.4856</v>
          </cell>
          <cell r="D156">
            <v>175399</v>
          </cell>
          <cell r="E156">
            <v>85173.76</v>
          </cell>
        </row>
        <row r="157">
          <cell r="A157" t="str">
            <v>0724719556</v>
          </cell>
          <cell r="B157" t="str">
            <v>涞源英能新能源科技有限公司</v>
          </cell>
          <cell r="C157">
            <v>0.4856</v>
          </cell>
          <cell r="D157">
            <v>184540</v>
          </cell>
          <cell r="E157">
            <v>89612.62</v>
          </cell>
        </row>
        <row r="158">
          <cell r="A158" t="str">
            <v>0724719598</v>
          </cell>
          <cell r="B158" t="str">
            <v>涞源英能新能源科技有限公司</v>
          </cell>
          <cell r="C158">
            <v>0.4856</v>
          </cell>
          <cell r="D158">
            <v>180234</v>
          </cell>
          <cell r="E158">
            <v>87521.63</v>
          </cell>
        </row>
        <row r="159">
          <cell r="A159" t="str">
            <v>0724719673</v>
          </cell>
          <cell r="B159" t="str">
            <v>涞源英能新能源科技有限公司</v>
          </cell>
          <cell r="C159">
            <v>0.4856</v>
          </cell>
          <cell r="D159">
            <v>188709</v>
          </cell>
          <cell r="E159">
            <v>91637.1</v>
          </cell>
        </row>
        <row r="160">
          <cell r="A160" t="str">
            <v>0724719787</v>
          </cell>
          <cell r="B160" t="str">
            <v>涞源英能新能源科技有限公司</v>
          </cell>
          <cell r="C160">
            <v>0.4856</v>
          </cell>
          <cell r="D160">
            <v>174936</v>
          </cell>
          <cell r="E160">
            <v>84948.92</v>
          </cell>
        </row>
        <row r="161">
          <cell r="A161" t="str">
            <v>0724720433</v>
          </cell>
          <cell r="B161" t="str">
            <v>涞源英能新能源科技有限公司</v>
          </cell>
          <cell r="C161">
            <v>0.4856</v>
          </cell>
          <cell r="D161">
            <v>184814</v>
          </cell>
          <cell r="E161">
            <v>89745.68</v>
          </cell>
        </row>
        <row r="162">
          <cell r="A162" t="str">
            <v>0724722194</v>
          </cell>
          <cell r="B162" t="str">
            <v>涞源英能新能源科技有限公司</v>
          </cell>
          <cell r="C162">
            <v>0.4856</v>
          </cell>
          <cell r="D162">
            <v>186667</v>
          </cell>
          <cell r="E162">
            <v>90645.51</v>
          </cell>
        </row>
        <row r="163">
          <cell r="A163" t="str">
            <v>0724722471</v>
          </cell>
          <cell r="B163" t="str">
            <v>涞源英能新能源科技有限公司</v>
          </cell>
          <cell r="C163">
            <v>0.4856</v>
          </cell>
          <cell r="D163">
            <v>168659</v>
          </cell>
          <cell r="E163">
            <v>81900.82</v>
          </cell>
        </row>
        <row r="164">
          <cell r="A164" t="str">
            <v>0724722673</v>
          </cell>
          <cell r="B164" t="str">
            <v>涞源英能新能源科技有限公司</v>
          </cell>
          <cell r="C164">
            <v>0.4856</v>
          </cell>
          <cell r="D164">
            <v>179967</v>
          </cell>
          <cell r="E164">
            <v>87391.98</v>
          </cell>
        </row>
        <row r="165">
          <cell r="A165" t="str">
            <v>0724722859</v>
          </cell>
          <cell r="B165" t="str">
            <v>涞源英能新能源科技有限公司</v>
          </cell>
          <cell r="C165">
            <v>0.4856</v>
          </cell>
          <cell r="D165">
            <v>181895</v>
          </cell>
          <cell r="E165">
            <v>88328.22</v>
          </cell>
        </row>
        <row r="166">
          <cell r="A166" t="str">
            <v>0724737174</v>
          </cell>
          <cell r="B166" t="str">
            <v>涞源英能新能源科技有限公司</v>
          </cell>
          <cell r="C166">
            <v>0.4856</v>
          </cell>
          <cell r="D166">
            <v>174160</v>
          </cell>
          <cell r="E166">
            <v>84572.09</v>
          </cell>
        </row>
        <row r="167">
          <cell r="A167" t="str">
            <v>0724763029</v>
          </cell>
          <cell r="B167" t="str">
            <v>涞源英能新能源科技有限公司</v>
          </cell>
          <cell r="C167">
            <v>0.4856</v>
          </cell>
          <cell r="D167">
            <v>176305</v>
          </cell>
          <cell r="E167">
            <v>85613.71</v>
          </cell>
        </row>
        <row r="168">
          <cell r="A168" t="str">
            <v>0724764660</v>
          </cell>
          <cell r="B168" t="str">
            <v>涞源英能新能源科技有限公司</v>
          </cell>
          <cell r="C168">
            <v>0.4856</v>
          </cell>
          <cell r="D168">
            <v>188873</v>
          </cell>
          <cell r="E168">
            <v>91716.72</v>
          </cell>
        </row>
        <row r="169">
          <cell r="A169" t="str">
            <v>0724879441</v>
          </cell>
          <cell r="B169" t="str">
            <v>涞源英能新能源科技有限公司</v>
          </cell>
          <cell r="C169">
            <v>0.4856</v>
          </cell>
          <cell r="D169">
            <v>175905</v>
          </cell>
          <cell r="E169">
            <v>85419.47</v>
          </cell>
        </row>
        <row r="170">
          <cell r="A170" t="str">
            <v>0724889888</v>
          </cell>
          <cell r="B170" t="str">
            <v>涞源英能新能源科技有限公司</v>
          </cell>
          <cell r="C170">
            <v>0.4856</v>
          </cell>
          <cell r="D170">
            <v>170132</v>
          </cell>
          <cell r="E170">
            <v>82616.11</v>
          </cell>
        </row>
        <row r="171">
          <cell r="A171" t="str">
            <v>0725133465</v>
          </cell>
          <cell r="B171" t="str">
            <v>涞源英能新能源科技有限公司</v>
          </cell>
          <cell r="C171">
            <v>0.4856</v>
          </cell>
          <cell r="D171">
            <v>28864</v>
          </cell>
          <cell r="E171">
            <v>14016.35</v>
          </cell>
        </row>
        <row r="172">
          <cell r="A172" t="str">
            <v>0725133537</v>
          </cell>
          <cell r="B172" t="str">
            <v>涞源英能新能源科技有限公司</v>
          </cell>
          <cell r="C172">
            <v>0.4856</v>
          </cell>
          <cell r="D172">
            <v>175575</v>
          </cell>
          <cell r="E172">
            <v>85259.23</v>
          </cell>
        </row>
        <row r="173">
          <cell r="A173" t="str">
            <v>0726198728</v>
          </cell>
          <cell r="B173" t="str">
            <v>涞源英能新能源科技有限公司</v>
          </cell>
          <cell r="C173">
            <v>0.4856</v>
          </cell>
          <cell r="D173">
            <v>181051</v>
          </cell>
          <cell r="E173">
            <v>87918.37</v>
          </cell>
        </row>
        <row r="174">
          <cell r="A174" t="str">
            <v>0728896972</v>
          </cell>
          <cell r="B174" t="str">
            <v>涞源英能新能源科技有限公司</v>
          </cell>
          <cell r="C174">
            <v>0.4856</v>
          </cell>
          <cell r="D174">
            <v>167318</v>
          </cell>
          <cell r="E174">
            <v>81249.63</v>
          </cell>
        </row>
        <row r="175">
          <cell r="A175" t="str">
            <v>0728900936</v>
          </cell>
          <cell r="B175" t="str">
            <v>涞源英能新能源科技有限公司</v>
          </cell>
          <cell r="C175">
            <v>0.4856</v>
          </cell>
          <cell r="D175">
            <v>132396</v>
          </cell>
          <cell r="E175">
            <v>64291.51</v>
          </cell>
        </row>
        <row r="176">
          <cell r="A176" t="str">
            <v>0728902642</v>
          </cell>
          <cell r="B176" t="str">
            <v>涞源英能新能源科技有限公司</v>
          </cell>
          <cell r="C176">
            <v>0.4856</v>
          </cell>
          <cell r="D176">
            <v>153085</v>
          </cell>
          <cell r="E176">
            <v>74338.07</v>
          </cell>
        </row>
        <row r="177">
          <cell r="A177" t="str">
            <v>0728903241</v>
          </cell>
          <cell r="B177" t="str">
            <v>涞源英能新能源科技有限公司</v>
          </cell>
          <cell r="C177">
            <v>0.4856</v>
          </cell>
          <cell r="D177">
            <v>106563</v>
          </cell>
          <cell r="E177">
            <v>51746.99</v>
          </cell>
        </row>
        <row r="178">
          <cell r="A178" t="str">
            <v>0728906107</v>
          </cell>
          <cell r="B178" t="str">
            <v>涞源英能新能源科技有限公司</v>
          </cell>
          <cell r="C178">
            <v>0.4856</v>
          </cell>
          <cell r="D178">
            <v>143481</v>
          </cell>
          <cell r="E178">
            <v>69674.37</v>
          </cell>
        </row>
        <row r="179">
          <cell r="A179" t="str">
            <v>0728909627</v>
          </cell>
          <cell r="B179" t="str">
            <v>涞源英能新能源科技有限公司</v>
          </cell>
          <cell r="C179">
            <v>0.4856</v>
          </cell>
          <cell r="D179">
            <v>154282</v>
          </cell>
          <cell r="E179">
            <v>74919.35</v>
          </cell>
        </row>
        <row r="180">
          <cell r="A180" t="str">
            <v>0728910559</v>
          </cell>
          <cell r="B180" t="str">
            <v>涞源英能新能源科技有限公司</v>
          </cell>
          <cell r="C180">
            <v>0.4856</v>
          </cell>
          <cell r="D180">
            <v>45733</v>
          </cell>
          <cell r="E180">
            <v>22207.95</v>
          </cell>
        </row>
        <row r="181">
          <cell r="A181" t="str">
            <v>0728915857</v>
          </cell>
          <cell r="B181" t="str">
            <v>涞源英能新能源科技有限公司</v>
          </cell>
          <cell r="C181">
            <v>0.4856</v>
          </cell>
          <cell r="D181">
            <v>127175</v>
          </cell>
          <cell r="E181">
            <v>61756.18</v>
          </cell>
        </row>
        <row r="182">
          <cell r="A182" t="str">
            <v>0730795144</v>
          </cell>
          <cell r="B182" t="str">
            <v>涞源英能新能源科技有限公司</v>
          </cell>
          <cell r="C182">
            <v>0.4856</v>
          </cell>
          <cell r="D182">
            <v>70743</v>
          </cell>
          <cell r="E182">
            <v>34352.81</v>
          </cell>
        </row>
        <row r="183">
          <cell r="A183" t="str">
            <v>0730799784</v>
          </cell>
          <cell r="B183" t="str">
            <v>涞源英能新能源科技有限公司</v>
          </cell>
          <cell r="C183">
            <v>0.4856</v>
          </cell>
          <cell r="D183">
            <v>172697</v>
          </cell>
          <cell r="E183">
            <v>83861.66</v>
          </cell>
        </row>
        <row r="184">
          <cell r="A184" t="str">
            <v>0730801612</v>
          </cell>
          <cell r="B184" t="str">
            <v>涞源英能新能源科技有限公司</v>
          </cell>
          <cell r="C184">
            <v>0.4856</v>
          </cell>
          <cell r="D184">
            <v>148822</v>
          </cell>
          <cell r="E184">
            <v>72267.97</v>
          </cell>
        </row>
        <row r="185">
          <cell r="A185" t="str">
            <v>0730801843</v>
          </cell>
          <cell r="B185" t="str">
            <v>涞源英能新能源科技有限公司</v>
          </cell>
          <cell r="C185">
            <v>0.4856</v>
          </cell>
          <cell r="D185">
            <v>172924</v>
          </cell>
          <cell r="E185">
            <v>83971.9</v>
          </cell>
        </row>
        <row r="186">
          <cell r="A186" t="str">
            <v>0730803520</v>
          </cell>
          <cell r="B186" t="str">
            <v>涞源英能新能源科技有限公司</v>
          </cell>
          <cell r="C186">
            <v>0.4856</v>
          </cell>
          <cell r="D186">
            <v>162208</v>
          </cell>
          <cell r="E186">
            <v>78768.21</v>
          </cell>
        </row>
        <row r="187">
          <cell r="A187" t="str">
            <v>0730805308</v>
          </cell>
          <cell r="B187" t="str">
            <v>涞源英能新能源科技有限公司</v>
          </cell>
          <cell r="C187">
            <v>0.4856</v>
          </cell>
          <cell r="D187">
            <v>178168</v>
          </cell>
          <cell r="E187">
            <v>86518.39</v>
          </cell>
        </row>
        <row r="188">
          <cell r="A188" t="str">
            <v>0730828556</v>
          </cell>
          <cell r="B188" t="str">
            <v>涞源英能新能源科技有限公司</v>
          </cell>
          <cell r="C188">
            <v>0.4856</v>
          </cell>
          <cell r="D188">
            <v>186808</v>
          </cell>
          <cell r="E188">
            <v>90713.97</v>
          </cell>
        </row>
        <row r="189">
          <cell r="A189" t="str">
            <v>0730829458</v>
          </cell>
          <cell r="B189" t="str">
            <v>涞源英能新能源科技有限公司</v>
          </cell>
          <cell r="C189">
            <v>0.4856</v>
          </cell>
          <cell r="D189">
            <v>95797</v>
          </cell>
          <cell r="E189">
            <v>46519.03</v>
          </cell>
        </row>
        <row r="190">
          <cell r="A190" t="str">
            <v>0731273979</v>
          </cell>
          <cell r="B190" t="str">
            <v>涞源英能新能源科技有限公司</v>
          </cell>
          <cell r="C190">
            <v>0.4856</v>
          </cell>
          <cell r="D190">
            <v>188200</v>
          </cell>
          <cell r="E190">
            <v>91389.92</v>
          </cell>
        </row>
        <row r="191">
          <cell r="A191" t="str">
            <v>0731429167</v>
          </cell>
          <cell r="B191" t="str">
            <v>涞源英能新能源科技有限公司</v>
          </cell>
          <cell r="C191">
            <v>0.4856</v>
          </cell>
          <cell r="D191">
            <v>54865</v>
          </cell>
          <cell r="E191">
            <v>26642.45</v>
          </cell>
        </row>
        <row r="192">
          <cell r="A192" t="str">
            <v>0731429284</v>
          </cell>
          <cell r="B192" t="str">
            <v>涞源英能新能源科技有限公司</v>
          </cell>
          <cell r="C192">
            <v>0.4856</v>
          </cell>
          <cell r="D192">
            <v>173155</v>
          </cell>
          <cell r="E192">
            <v>84084.06</v>
          </cell>
        </row>
        <row r="193">
          <cell r="A193" t="str">
            <v>0734154299</v>
          </cell>
          <cell r="B193" t="str">
            <v>涞源英能新能源科技有限公司</v>
          </cell>
          <cell r="C193">
            <v>0.4856</v>
          </cell>
          <cell r="D193">
            <v>143159</v>
          </cell>
          <cell r="E193">
            <v>69518.01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2023年4-6月"/>
    </sheetNames>
    <sheetDataSet>
      <sheetData sheetId="0">
        <row r="4">
          <cell r="A4" t="str">
            <v>0705026679</v>
          </cell>
          <cell r="B4" t="str">
            <v>涞源英能新能源科技有限公司</v>
          </cell>
          <cell r="C4">
            <v>0.6156</v>
          </cell>
          <cell r="D4">
            <v>99529</v>
          </cell>
          <cell r="E4">
            <v>61270.05</v>
          </cell>
        </row>
        <row r="5">
          <cell r="A5" t="str">
            <v>0705051185</v>
          </cell>
          <cell r="B5" t="str">
            <v>涞源英能新能源科技有限公司</v>
          </cell>
          <cell r="C5">
            <v>0.6156</v>
          </cell>
          <cell r="D5">
            <v>128291</v>
          </cell>
          <cell r="E5">
            <v>78975.94</v>
          </cell>
        </row>
        <row r="6">
          <cell r="A6" t="str">
            <v>0705063469</v>
          </cell>
          <cell r="B6" t="str">
            <v>涞源英能新能源科技有限公司</v>
          </cell>
          <cell r="C6">
            <v>0.6156</v>
          </cell>
          <cell r="D6">
            <v>121398</v>
          </cell>
          <cell r="E6">
            <v>74732.61</v>
          </cell>
        </row>
        <row r="7">
          <cell r="A7" t="str">
            <v>0705065335</v>
          </cell>
          <cell r="B7" t="str">
            <v>涞源英能新能源科技有限公司</v>
          </cell>
          <cell r="C7">
            <v>0.6156</v>
          </cell>
          <cell r="D7">
            <v>103261</v>
          </cell>
          <cell r="E7">
            <v>63567.47</v>
          </cell>
        </row>
        <row r="8">
          <cell r="A8" t="str">
            <v>0705096836</v>
          </cell>
          <cell r="B8" t="str">
            <v>涞源英能新能源科技有限公司</v>
          </cell>
          <cell r="C8">
            <v>0.6156</v>
          </cell>
          <cell r="D8">
            <v>119773</v>
          </cell>
          <cell r="E8">
            <v>73732.25</v>
          </cell>
        </row>
        <row r="9">
          <cell r="A9" t="str">
            <v>0705106654</v>
          </cell>
          <cell r="B9" t="str">
            <v>涞源英能新能源科技有限公司</v>
          </cell>
          <cell r="C9">
            <v>0.6156</v>
          </cell>
          <cell r="D9">
            <v>109019</v>
          </cell>
          <cell r="E9">
            <v>67112.1</v>
          </cell>
        </row>
        <row r="10">
          <cell r="A10" t="str">
            <v>0705107703</v>
          </cell>
          <cell r="B10" t="str">
            <v>涞源英能新能源科技有限公司</v>
          </cell>
          <cell r="C10">
            <v>0.6156</v>
          </cell>
          <cell r="D10">
            <v>126070</v>
          </cell>
          <cell r="E10">
            <v>77608.69</v>
          </cell>
        </row>
        <row r="11">
          <cell r="A11" t="str">
            <v>0705110471</v>
          </cell>
          <cell r="B11" t="str">
            <v>涞源英能新能源科技有限公司</v>
          </cell>
          <cell r="C11">
            <v>0.6156</v>
          </cell>
          <cell r="D11">
            <v>107261</v>
          </cell>
          <cell r="E11">
            <v>66029.88</v>
          </cell>
        </row>
        <row r="12">
          <cell r="A12" t="str">
            <v>0705114343</v>
          </cell>
          <cell r="B12" t="str">
            <v>涞源英能新能源科技有限公司</v>
          </cell>
          <cell r="C12">
            <v>0.6156</v>
          </cell>
          <cell r="D12">
            <v>123687</v>
          </cell>
          <cell r="E12">
            <v>76141.72</v>
          </cell>
        </row>
        <row r="13">
          <cell r="A13" t="str">
            <v>0705126757</v>
          </cell>
          <cell r="B13" t="str">
            <v>涞源英能新能源科技有限公司</v>
          </cell>
          <cell r="C13">
            <v>0.6156</v>
          </cell>
          <cell r="D13">
            <v>118486</v>
          </cell>
          <cell r="E13">
            <v>72939.98</v>
          </cell>
        </row>
        <row r="14">
          <cell r="A14" t="str">
            <v>0705138129</v>
          </cell>
          <cell r="B14" t="str">
            <v>涞源英能新能源科技有限公司</v>
          </cell>
          <cell r="C14">
            <v>0.6156</v>
          </cell>
          <cell r="D14">
            <v>108327</v>
          </cell>
          <cell r="E14">
            <v>66686.1</v>
          </cell>
        </row>
        <row r="15">
          <cell r="A15" t="str">
            <v>0705150710</v>
          </cell>
          <cell r="B15" t="str">
            <v>涞源英能新能源科技有限公司</v>
          </cell>
          <cell r="C15">
            <v>0.6156</v>
          </cell>
          <cell r="D15">
            <v>112505</v>
          </cell>
          <cell r="E15">
            <v>69258.08</v>
          </cell>
        </row>
        <row r="16">
          <cell r="A16" t="str">
            <v>0705153735</v>
          </cell>
          <cell r="B16" t="str">
            <v>涞源英能新能源科技有限公司</v>
          </cell>
          <cell r="C16">
            <v>0.6156</v>
          </cell>
          <cell r="D16">
            <v>111847</v>
          </cell>
          <cell r="E16">
            <v>68853.01</v>
          </cell>
        </row>
        <row r="17">
          <cell r="A17" t="str">
            <v>0705189446</v>
          </cell>
          <cell r="B17" t="str">
            <v>涞源英能新能源科技有限公司</v>
          </cell>
          <cell r="C17">
            <v>0.6156</v>
          </cell>
          <cell r="D17">
            <v>119118</v>
          </cell>
          <cell r="E17">
            <v>73329.04</v>
          </cell>
        </row>
        <row r="18">
          <cell r="A18" t="str">
            <v>0705216300</v>
          </cell>
          <cell r="B18" t="str">
            <v>涞源英能新能源科技有限公司</v>
          </cell>
          <cell r="C18">
            <v>0.6156</v>
          </cell>
          <cell r="D18">
            <v>103003</v>
          </cell>
          <cell r="E18">
            <v>63408.65</v>
          </cell>
        </row>
        <row r="19">
          <cell r="A19" t="str">
            <v>0705220651</v>
          </cell>
          <cell r="B19" t="str">
            <v>涞源英能新能源科技有限公司</v>
          </cell>
          <cell r="C19">
            <v>0.6156</v>
          </cell>
          <cell r="D19">
            <v>114565</v>
          </cell>
          <cell r="E19">
            <v>70526.21</v>
          </cell>
        </row>
        <row r="20">
          <cell r="A20" t="str">
            <v>0705403377</v>
          </cell>
          <cell r="B20" t="str">
            <v>涞源英能新能源科技有限公司</v>
          </cell>
          <cell r="C20">
            <v>0.6156</v>
          </cell>
          <cell r="D20">
            <v>118164</v>
          </cell>
          <cell r="E20">
            <v>72741.75</v>
          </cell>
        </row>
        <row r="21">
          <cell r="A21" t="str">
            <v>0705411024</v>
          </cell>
          <cell r="B21" t="str">
            <v>涞源英能新能源科技有限公司</v>
          </cell>
          <cell r="C21">
            <v>0.6156</v>
          </cell>
          <cell r="D21">
            <v>118599</v>
          </cell>
          <cell r="E21">
            <v>73009.54</v>
          </cell>
        </row>
        <row r="22">
          <cell r="A22" t="str">
            <v>0705423568</v>
          </cell>
          <cell r="B22" t="str">
            <v>涞源英能新能源科技有限公司</v>
          </cell>
          <cell r="C22">
            <v>0.6156</v>
          </cell>
          <cell r="D22">
            <v>126437</v>
          </cell>
          <cell r="E22">
            <v>77834.62</v>
          </cell>
        </row>
        <row r="23">
          <cell r="A23" t="str">
            <v>0705426727</v>
          </cell>
          <cell r="B23" t="str">
            <v>涞源英能新能源科技有限公司</v>
          </cell>
          <cell r="C23">
            <v>0.6156</v>
          </cell>
          <cell r="D23">
            <v>117192</v>
          </cell>
          <cell r="E23">
            <v>72143.39</v>
          </cell>
        </row>
        <row r="24">
          <cell r="A24" t="str">
            <v>0705433022</v>
          </cell>
          <cell r="B24" t="str">
            <v>涞源英能新能源科技有限公司</v>
          </cell>
          <cell r="C24">
            <v>0.6156</v>
          </cell>
          <cell r="D24">
            <v>123214</v>
          </cell>
          <cell r="E24">
            <v>75850.53</v>
          </cell>
        </row>
        <row r="25">
          <cell r="A25" t="str">
            <v>0705466835</v>
          </cell>
          <cell r="B25" t="str">
            <v>涞源英能新能源科技有限公司</v>
          </cell>
          <cell r="C25">
            <v>0.6156</v>
          </cell>
          <cell r="D25">
            <v>111298</v>
          </cell>
          <cell r="E25">
            <v>68515.05</v>
          </cell>
        </row>
        <row r="26">
          <cell r="A26" t="str">
            <v>0705480897</v>
          </cell>
          <cell r="B26" t="str">
            <v>涞源英能新能源科技有限公司</v>
          </cell>
          <cell r="C26">
            <v>0.6156</v>
          </cell>
          <cell r="D26">
            <v>99640</v>
          </cell>
          <cell r="E26">
            <v>61338.38</v>
          </cell>
        </row>
        <row r="27">
          <cell r="A27" t="str">
            <v>0705500195</v>
          </cell>
          <cell r="B27" t="str">
            <v>涞源英能新能源科技有限公司</v>
          </cell>
          <cell r="C27">
            <v>0.6156</v>
          </cell>
          <cell r="D27">
            <v>118377</v>
          </cell>
          <cell r="E27">
            <v>72872.88</v>
          </cell>
        </row>
        <row r="28">
          <cell r="A28" t="str">
            <v>0705505901</v>
          </cell>
          <cell r="B28" t="str">
            <v>涞源英能新能源科技有限公司</v>
          </cell>
          <cell r="C28">
            <v>0.6156</v>
          </cell>
          <cell r="D28">
            <v>104355</v>
          </cell>
          <cell r="E28">
            <v>64240.94</v>
          </cell>
        </row>
        <row r="29">
          <cell r="A29" t="str">
            <v>0705511030</v>
          </cell>
          <cell r="B29" t="str">
            <v>涞源英能新能源科技有限公司</v>
          </cell>
          <cell r="C29">
            <v>0.6156</v>
          </cell>
          <cell r="D29">
            <v>120656</v>
          </cell>
          <cell r="E29">
            <v>74275.83</v>
          </cell>
        </row>
        <row r="30">
          <cell r="A30" t="str">
            <v>0705521350</v>
          </cell>
          <cell r="B30" t="str">
            <v>涞源英能新能源科技有限公司</v>
          </cell>
          <cell r="C30">
            <v>0.6156</v>
          </cell>
          <cell r="D30">
            <v>108107</v>
          </cell>
          <cell r="E30">
            <v>66550.67</v>
          </cell>
        </row>
        <row r="31">
          <cell r="A31" t="str">
            <v>0705522047</v>
          </cell>
          <cell r="B31" t="str">
            <v>涞源英能新能源科技有限公司</v>
          </cell>
          <cell r="C31">
            <v>0.6156</v>
          </cell>
          <cell r="D31">
            <v>103190</v>
          </cell>
          <cell r="E31">
            <v>63523.77</v>
          </cell>
        </row>
        <row r="32">
          <cell r="A32" t="str">
            <v>0705545123</v>
          </cell>
          <cell r="B32" t="str">
            <v>涞源英能新能源科技有限公司</v>
          </cell>
          <cell r="C32">
            <v>0.6156</v>
          </cell>
          <cell r="D32">
            <v>120057</v>
          </cell>
          <cell r="E32">
            <v>73907.09</v>
          </cell>
        </row>
        <row r="33">
          <cell r="A33" t="str">
            <v>0705561989</v>
          </cell>
          <cell r="B33" t="str">
            <v>涞源英能新能源科技有限公司</v>
          </cell>
          <cell r="C33">
            <v>0.6156</v>
          </cell>
          <cell r="D33">
            <v>119642</v>
          </cell>
          <cell r="E33">
            <v>73651.61</v>
          </cell>
        </row>
        <row r="34">
          <cell r="A34" t="str">
            <v>0705573814</v>
          </cell>
          <cell r="B34" t="str">
            <v>涞源英能新能源科技有限公司</v>
          </cell>
          <cell r="C34">
            <v>0.6156</v>
          </cell>
          <cell r="D34">
            <v>122625</v>
          </cell>
          <cell r="E34">
            <v>75487.95</v>
          </cell>
        </row>
        <row r="35">
          <cell r="A35" t="str">
            <v>0705590673</v>
          </cell>
          <cell r="B35" t="str">
            <v>涞源英能新能源科技有限公司</v>
          </cell>
          <cell r="C35">
            <v>0.6156</v>
          </cell>
          <cell r="D35">
            <v>102716</v>
          </cell>
          <cell r="E35">
            <v>63231.97</v>
          </cell>
        </row>
        <row r="36">
          <cell r="A36" t="str">
            <v>0705603634</v>
          </cell>
          <cell r="B36" t="str">
            <v>涞源英能新能源科技有限公司</v>
          </cell>
          <cell r="C36">
            <v>0.6156</v>
          </cell>
          <cell r="D36">
            <v>104051</v>
          </cell>
          <cell r="E36">
            <v>64053.8</v>
          </cell>
        </row>
        <row r="37">
          <cell r="A37" t="str">
            <v>0705620914</v>
          </cell>
          <cell r="B37" t="str">
            <v>涞源英能新能源科技有限公司</v>
          </cell>
          <cell r="C37">
            <v>0.6156</v>
          </cell>
          <cell r="D37">
            <v>106348</v>
          </cell>
          <cell r="E37">
            <v>65467.83</v>
          </cell>
        </row>
        <row r="38">
          <cell r="A38" t="str">
            <v>0705637570</v>
          </cell>
          <cell r="B38" t="str">
            <v>涞源英能新能源科技有限公司</v>
          </cell>
          <cell r="C38">
            <v>0.6156</v>
          </cell>
          <cell r="D38">
            <v>102514</v>
          </cell>
          <cell r="E38">
            <v>63107.63</v>
          </cell>
        </row>
        <row r="39">
          <cell r="A39" t="str">
            <v>0705664369</v>
          </cell>
          <cell r="B39" t="str">
            <v>涞源英能新能源科技有限公司</v>
          </cell>
          <cell r="C39">
            <v>0.6156</v>
          </cell>
          <cell r="D39">
            <v>106806</v>
          </cell>
          <cell r="E39">
            <v>65749.78</v>
          </cell>
        </row>
        <row r="40">
          <cell r="A40" t="str">
            <v>0705684026</v>
          </cell>
          <cell r="B40" t="str">
            <v>涞源英能新能源科技有限公司</v>
          </cell>
          <cell r="C40">
            <v>0.6156</v>
          </cell>
          <cell r="D40">
            <v>116373</v>
          </cell>
          <cell r="E40">
            <v>71639.22</v>
          </cell>
        </row>
        <row r="41">
          <cell r="A41" t="str">
            <v>0705686686</v>
          </cell>
          <cell r="B41" t="str">
            <v>涞源英能新能源科技有限公司</v>
          </cell>
          <cell r="C41">
            <v>0.6156</v>
          </cell>
          <cell r="D41">
            <v>115772</v>
          </cell>
          <cell r="E41">
            <v>71269.24</v>
          </cell>
        </row>
        <row r="42">
          <cell r="A42" t="str">
            <v>0705687403</v>
          </cell>
          <cell r="B42" t="str">
            <v>涞源英能新能源科技有限公司</v>
          </cell>
          <cell r="C42">
            <v>0.6156</v>
          </cell>
          <cell r="D42">
            <v>113765</v>
          </cell>
          <cell r="E42">
            <v>70033.73</v>
          </cell>
        </row>
        <row r="43">
          <cell r="A43" t="str">
            <v>0705688318</v>
          </cell>
          <cell r="B43" t="str">
            <v>涞源英能新能源科技有限公司</v>
          </cell>
          <cell r="C43">
            <v>0.6156</v>
          </cell>
          <cell r="D43">
            <v>111782</v>
          </cell>
          <cell r="E43">
            <v>68813</v>
          </cell>
        </row>
        <row r="44">
          <cell r="A44" t="str">
            <v>0705690168</v>
          </cell>
          <cell r="B44" t="str">
            <v>涞源英能新能源科技有限公司</v>
          </cell>
          <cell r="C44">
            <v>0.6156</v>
          </cell>
          <cell r="D44">
            <v>113304</v>
          </cell>
          <cell r="E44">
            <v>69749.94</v>
          </cell>
        </row>
        <row r="45">
          <cell r="A45" t="str">
            <v>0705691871</v>
          </cell>
          <cell r="B45" t="str">
            <v>涞源英能新能源科技有限公司</v>
          </cell>
          <cell r="C45">
            <v>0.6156</v>
          </cell>
          <cell r="D45">
            <v>106342</v>
          </cell>
          <cell r="E45">
            <v>65464.13</v>
          </cell>
        </row>
        <row r="46">
          <cell r="A46" t="str">
            <v>0705699569</v>
          </cell>
          <cell r="B46" t="str">
            <v>涞源英能新能源科技有限公司</v>
          </cell>
          <cell r="C46">
            <v>0.6156</v>
          </cell>
          <cell r="D46">
            <v>125408</v>
          </cell>
          <cell r="E46">
            <v>77201.16</v>
          </cell>
        </row>
        <row r="47">
          <cell r="A47" t="str">
            <v>0705705343</v>
          </cell>
          <cell r="B47" t="str">
            <v>涞源英能新能源科技有限公司</v>
          </cell>
          <cell r="C47">
            <v>0.6156</v>
          </cell>
          <cell r="D47">
            <v>117971</v>
          </cell>
          <cell r="E47">
            <v>72622.94</v>
          </cell>
        </row>
        <row r="48">
          <cell r="A48" t="str">
            <v>0705721604</v>
          </cell>
          <cell r="B48" t="str">
            <v>涞源英能新能源科技有限公司</v>
          </cell>
          <cell r="C48">
            <v>0.6156</v>
          </cell>
          <cell r="D48">
            <v>115897</v>
          </cell>
          <cell r="E48">
            <v>71346.19</v>
          </cell>
        </row>
        <row r="49">
          <cell r="A49" t="str">
            <v>0705727497</v>
          </cell>
          <cell r="B49" t="str">
            <v>涞源英能新能源科技有限公司</v>
          </cell>
          <cell r="C49">
            <v>0.6156</v>
          </cell>
          <cell r="D49">
            <v>107572</v>
          </cell>
          <cell r="E49">
            <v>66221.32</v>
          </cell>
        </row>
        <row r="50">
          <cell r="A50" t="str">
            <v>0719070211</v>
          </cell>
          <cell r="B50" t="str">
            <v>涞源英能新能源科技有限公司</v>
          </cell>
          <cell r="C50">
            <v>0.4856</v>
          </cell>
          <cell r="D50">
            <v>62976</v>
          </cell>
          <cell r="E50">
            <v>30581.14</v>
          </cell>
        </row>
        <row r="51">
          <cell r="A51" t="str">
            <v>0719903975</v>
          </cell>
          <cell r="B51" t="str">
            <v>涞源英能新能源科技有限公司</v>
          </cell>
          <cell r="C51">
            <v>0.4856</v>
          </cell>
          <cell r="D51">
            <v>133214</v>
          </cell>
          <cell r="E51">
            <v>64688.72</v>
          </cell>
        </row>
        <row r="52">
          <cell r="A52" t="str">
            <v>0719905997</v>
          </cell>
          <cell r="B52" t="str">
            <v>涞源英能新能源科技有限公司</v>
          </cell>
          <cell r="C52">
            <v>0.4856</v>
          </cell>
          <cell r="D52">
            <v>70624</v>
          </cell>
          <cell r="E52">
            <v>34295.02</v>
          </cell>
        </row>
        <row r="53">
          <cell r="A53" t="str">
            <v>0719907036</v>
          </cell>
          <cell r="B53" t="str">
            <v>涞源英能新能源科技有限公司</v>
          </cell>
          <cell r="C53">
            <v>0.4856</v>
          </cell>
          <cell r="D53">
            <v>134403</v>
          </cell>
          <cell r="E53">
            <v>65266.1</v>
          </cell>
        </row>
        <row r="54">
          <cell r="A54" t="str">
            <v>0719907209</v>
          </cell>
          <cell r="B54" t="str">
            <v>涞源英能新能源科技有限公司</v>
          </cell>
          <cell r="C54">
            <v>0.4856</v>
          </cell>
          <cell r="D54">
            <v>132214</v>
          </cell>
          <cell r="E54">
            <v>64203.12</v>
          </cell>
        </row>
        <row r="55">
          <cell r="A55" t="str">
            <v>0719929731</v>
          </cell>
          <cell r="B55" t="str">
            <v>涞源英能新能源科技有限公司</v>
          </cell>
          <cell r="C55">
            <v>0.4856</v>
          </cell>
          <cell r="D55">
            <v>35906</v>
          </cell>
          <cell r="E55">
            <v>17435.96</v>
          </cell>
        </row>
        <row r="56">
          <cell r="A56" t="str">
            <v>0719931015</v>
          </cell>
          <cell r="B56" t="str">
            <v>涞源英能新能源科技有限公司</v>
          </cell>
          <cell r="C56">
            <v>0.4856</v>
          </cell>
          <cell r="D56">
            <v>118076</v>
          </cell>
          <cell r="E56">
            <v>57337.71</v>
          </cell>
        </row>
        <row r="57">
          <cell r="A57" t="str">
            <v>0723853929</v>
          </cell>
          <cell r="B57" t="str">
            <v>涞源英能新能源科技有限公司</v>
          </cell>
          <cell r="C57">
            <v>0.4856</v>
          </cell>
          <cell r="D57">
            <v>121767</v>
          </cell>
          <cell r="E57">
            <v>59130.06</v>
          </cell>
        </row>
        <row r="58">
          <cell r="A58" t="str">
            <v>0723858083</v>
          </cell>
          <cell r="B58" t="str">
            <v>涞源英能新能源科技有限公司</v>
          </cell>
          <cell r="C58">
            <v>0.4856</v>
          </cell>
          <cell r="D58">
            <v>127379</v>
          </cell>
          <cell r="E58">
            <v>61855.24</v>
          </cell>
        </row>
        <row r="59">
          <cell r="A59" t="str">
            <v>0723880154</v>
          </cell>
          <cell r="B59" t="str">
            <v>涞源英能新能源科技有限公司</v>
          </cell>
          <cell r="C59">
            <v>0.4856</v>
          </cell>
          <cell r="D59">
            <v>121085</v>
          </cell>
          <cell r="E59">
            <v>58798.88</v>
          </cell>
        </row>
        <row r="60">
          <cell r="A60" t="str">
            <v>0723886732</v>
          </cell>
          <cell r="B60" t="str">
            <v>涞源英能新能源科技有限公司</v>
          </cell>
          <cell r="C60">
            <v>0.4856</v>
          </cell>
          <cell r="D60">
            <v>123883</v>
          </cell>
          <cell r="E60">
            <v>60157.59</v>
          </cell>
        </row>
        <row r="61">
          <cell r="A61" t="str">
            <v>0723895163</v>
          </cell>
          <cell r="B61" t="str">
            <v>涞源英能新能源科技有限公司</v>
          </cell>
          <cell r="C61">
            <v>0.4856</v>
          </cell>
          <cell r="D61">
            <v>127318</v>
          </cell>
          <cell r="E61">
            <v>61825.62</v>
          </cell>
        </row>
        <row r="62">
          <cell r="A62" t="str">
            <v>0723901569</v>
          </cell>
          <cell r="B62" t="str">
            <v>涞源英能新能源科技有限公司</v>
          </cell>
          <cell r="C62">
            <v>0.4856</v>
          </cell>
          <cell r="D62">
            <v>116694</v>
          </cell>
          <cell r="E62">
            <v>56666.6</v>
          </cell>
        </row>
        <row r="63">
          <cell r="A63" t="str">
            <v>0723904047</v>
          </cell>
          <cell r="B63" t="str">
            <v>涞源英能新能源科技有限公司</v>
          </cell>
          <cell r="C63">
            <v>0.4856</v>
          </cell>
          <cell r="D63">
            <v>128147</v>
          </cell>
          <cell r="E63">
            <v>62228.19</v>
          </cell>
        </row>
        <row r="64">
          <cell r="A64" t="str">
            <v>0723906551</v>
          </cell>
          <cell r="B64" t="str">
            <v>涞源英能新能源科技有限公司</v>
          </cell>
          <cell r="C64">
            <v>0.4856</v>
          </cell>
          <cell r="D64">
            <v>128419</v>
          </cell>
          <cell r="E64">
            <v>62360.26</v>
          </cell>
        </row>
        <row r="65">
          <cell r="A65" t="str">
            <v>0723906782</v>
          </cell>
          <cell r="B65" t="str">
            <v>涞源英能新能源科技有限公司</v>
          </cell>
          <cell r="C65">
            <v>0.4856</v>
          </cell>
          <cell r="D65">
            <v>61363</v>
          </cell>
          <cell r="E65">
            <v>29797.87</v>
          </cell>
        </row>
        <row r="66">
          <cell r="A66" t="str">
            <v>0723907394</v>
          </cell>
          <cell r="B66" t="str">
            <v>涞源英能新能源科技有限公司</v>
          </cell>
          <cell r="C66">
            <v>0.4856</v>
          </cell>
          <cell r="D66">
            <v>51707</v>
          </cell>
          <cell r="E66">
            <v>25108.92</v>
          </cell>
        </row>
        <row r="67">
          <cell r="A67" t="str">
            <v>0723907697</v>
          </cell>
          <cell r="B67" t="str">
            <v>涞源英能新能源科技有限公司</v>
          </cell>
          <cell r="C67">
            <v>0.4856</v>
          </cell>
          <cell r="D67">
            <v>129756</v>
          </cell>
          <cell r="E67">
            <v>63009.52</v>
          </cell>
        </row>
        <row r="68">
          <cell r="A68" t="str">
            <v>0723907831</v>
          </cell>
          <cell r="B68" t="str">
            <v>涞源英能新能源科技有限公司</v>
          </cell>
          <cell r="C68">
            <v>0.4856</v>
          </cell>
          <cell r="D68">
            <v>129032</v>
          </cell>
          <cell r="E68">
            <v>62657.94</v>
          </cell>
        </row>
        <row r="69">
          <cell r="A69" t="str">
            <v>0723907873</v>
          </cell>
          <cell r="B69" t="str">
            <v>涞源英能新能源科技有限公司</v>
          </cell>
          <cell r="C69">
            <v>0.4856</v>
          </cell>
          <cell r="D69">
            <v>135776</v>
          </cell>
          <cell r="E69">
            <v>65932.82</v>
          </cell>
        </row>
        <row r="70">
          <cell r="A70" t="str">
            <v>0723907945</v>
          </cell>
          <cell r="B70" t="str">
            <v>涞源英能新能源科技有限公司</v>
          </cell>
          <cell r="C70">
            <v>0.4856</v>
          </cell>
          <cell r="D70">
            <v>60180</v>
          </cell>
          <cell r="E70">
            <v>29223.41</v>
          </cell>
        </row>
        <row r="71">
          <cell r="A71" t="str">
            <v>0723908111</v>
          </cell>
          <cell r="B71" t="str">
            <v>涞源英能新能源科技有限公司</v>
          </cell>
          <cell r="C71">
            <v>0.4856</v>
          </cell>
          <cell r="D71">
            <v>131747</v>
          </cell>
          <cell r="E71">
            <v>63976.34</v>
          </cell>
        </row>
        <row r="72">
          <cell r="A72" t="str">
            <v>0723908166</v>
          </cell>
          <cell r="B72" t="str">
            <v>涞源英能新能源科技有限公司</v>
          </cell>
          <cell r="C72">
            <v>0.4856</v>
          </cell>
          <cell r="D72">
            <v>135790</v>
          </cell>
          <cell r="E72">
            <v>65939.62</v>
          </cell>
        </row>
        <row r="73">
          <cell r="A73" t="str">
            <v>0723908502</v>
          </cell>
          <cell r="B73" t="str">
            <v>涞源英能新能源科技有限公司</v>
          </cell>
          <cell r="C73">
            <v>0.4856</v>
          </cell>
          <cell r="D73">
            <v>132057</v>
          </cell>
          <cell r="E73">
            <v>64126.88</v>
          </cell>
        </row>
        <row r="74">
          <cell r="A74" t="str">
            <v>0723911007</v>
          </cell>
          <cell r="B74" t="str">
            <v>涞源英能新能源科技有限公司</v>
          </cell>
          <cell r="C74">
            <v>0.4856</v>
          </cell>
          <cell r="D74">
            <v>134425</v>
          </cell>
          <cell r="E74">
            <v>65276.78</v>
          </cell>
        </row>
        <row r="75">
          <cell r="A75" t="str">
            <v>0723917379</v>
          </cell>
          <cell r="B75" t="str">
            <v>涞源英能新能源科技有限公司</v>
          </cell>
          <cell r="C75">
            <v>0.4856</v>
          </cell>
          <cell r="D75">
            <v>123219</v>
          </cell>
          <cell r="E75">
            <v>59835.15</v>
          </cell>
        </row>
        <row r="76">
          <cell r="A76" t="str">
            <v>0723927107</v>
          </cell>
          <cell r="B76" t="str">
            <v>涞源英能新能源科技有限公司</v>
          </cell>
          <cell r="C76">
            <v>0.4856</v>
          </cell>
          <cell r="D76">
            <v>132492</v>
          </cell>
          <cell r="E76">
            <v>64338.12</v>
          </cell>
        </row>
        <row r="77">
          <cell r="A77" t="str">
            <v>0723927149</v>
          </cell>
          <cell r="B77" t="str">
            <v>涞源英能新能源科技有限公司</v>
          </cell>
          <cell r="C77">
            <v>0.4856</v>
          </cell>
          <cell r="D77">
            <v>131757</v>
          </cell>
          <cell r="E77">
            <v>63981.2</v>
          </cell>
        </row>
        <row r="78">
          <cell r="A78" t="str">
            <v>0723927208</v>
          </cell>
          <cell r="B78" t="str">
            <v>涞源英能新能源科技有限公司</v>
          </cell>
          <cell r="C78">
            <v>0.4856</v>
          </cell>
          <cell r="D78">
            <v>131450</v>
          </cell>
          <cell r="E78">
            <v>63832.12</v>
          </cell>
        </row>
        <row r="79">
          <cell r="A79" t="str">
            <v>0723927279</v>
          </cell>
          <cell r="B79" t="str">
            <v>涞源英能新能源科技有限公司</v>
          </cell>
          <cell r="C79">
            <v>0.4856</v>
          </cell>
          <cell r="D79">
            <v>130976</v>
          </cell>
          <cell r="E79">
            <v>63601.94</v>
          </cell>
        </row>
        <row r="80">
          <cell r="A80" t="str">
            <v>0723927367</v>
          </cell>
          <cell r="B80" t="str">
            <v>涞源英能新能源科技有限公司</v>
          </cell>
          <cell r="C80">
            <v>0.4856</v>
          </cell>
          <cell r="D80">
            <v>125593</v>
          </cell>
          <cell r="E80">
            <v>60987.97</v>
          </cell>
        </row>
        <row r="81">
          <cell r="A81" t="str">
            <v>0723927426</v>
          </cell>
          <cell r="B81" t="str">
            <v>涞源英能新能源科技有限公司</v>
          </cell>
          <cell r="C81">
            <v>0.4856</v>
          </cell>
          <cell r="D81">
            <v>131009</v>
          </cell>
          <cell r="E81">
            <v>63617.97</v>
          </cell>
        </row>
        <row r="82">
          <cell r="A82" t="str">
            <v>0723928953</v>
          </cell>
          <cell r="B82" t="str">
            <v>涞源英能新能源科技有限公司</v>
          </cell>
          <cell r="C82">
            <v>0.4856</v>
          </cell>
          <cell r="D82">
            <v>133822</v>
          </cell>
          <cell r="E82">
            <v>64983.96</v>
          </cell>
        </row>
        <row r="83">
          <cell r="A83" t="str">
            <v>0723930295</v>
          </cell>
          <cell r="B83" t="str">
            <v>涞源英能新能源科技有限公司</v>
          </cell>
          <cell r="C83">
            <v>0.4856</v>
          </cell>
          <cell r="D83">
            <v>132977</v>
          </cell>
          <cell r="E83">
            <v>64573.63</v>
          </cell>
        </row>
        <row r="84">
          <cell r="A84" t="str">
            <v>0723931269</v>
          </cell>
          <cell r="B84" t="str">
            <v>涞源英能新能源科技有限公司</v>
          </cell>
          <cell r="C84">
            <v>0.4856</v>
          </cell>
          <cell r="D84">
            <v>128507</v>
          </cell>
          <cell r="E84">
            <v>62403</v>
          </cell>
        </row>
        <row r="85">
          <cell r="A85" t="str">
            <v>0723933816</v>
          </cell>
          <cell r="B85" t="str">
            <v>涞源英能新能源科技有限公司</v>
          </cell>
          <cell r="C85">
            <v>0.4856</v>
          </cell>
          <cell r="D85">
            <v>129526</v>
          </cell>
          <cell r="E85">
            <v>62897.82</v>
          </cell>
        </row>
        <row r="86">
          <cell r="A86" t="str">
            <v>0723934170</v>
          </cell>
          <cell r="B86" t="str">
            <v>涞源英能新能源科技有限公司</v>
          </cell>
          <cell r="C86">
            <v>0.4856</v>
          </cell>
          <cell r="D86">
            <v>119545</v>
          </cell>
          <cell r="E86">
            <v>58051.04</v>
          </cell>
        </row>
        <row r="87">
          <cell r="A87" t="str">
            <v>0723948287</v>
          </cell>
          <cell r="B87" t="str">
            <v>涞源英能新能源科技有限公司</v>
          </cell>
          <cell r="C87">
            <v>0.4856</v>
          </cell>
          <cell r="D87">
            <v>132316</v>
          </cell>
          <cell r="E87">
            <v>64252.65</v>
          </cell>
        </row>
        <row r="88">
          <cell r="A88" t="str">
            <v>0723950271</v>
          </cell>
          <cell r="B88" t="str">
            <v>涞源英能新能源科技有限公司</v>
          </cell>
          <cell r="C88">
            <v>0.4856</v>
          </cell>
          <cell r="D88">
            <v>118072</v>
          </cell>
          <cell r="E88">
            <v>57335.76</v>
          </cell>
        </row>
        <row r="89">
          <cell r="A89" t="str">
            <v>0723950659</v>
          </cell>
          <cell r="B89" t="str">
            <v>涞源英能新能源科技有限公司</v>
          </cell>
          <cell r="C89">
            <v>0.4856</v>
          </cell>
          <cell r="D89">
            <v>128109</v>
          </cell>
          <cell r="E89">
            <v>62209.74</v>
          </cell>
        </row>
        <row r="90">
          <cell r="A90" t="str">
            <v>0723950880</v>
          </cell>
          <cell r="B90" t="str">
            <v>涞源英能新能源科技有限公司</v>
          </cell>
          <cell r="C90">
            <v>0.4856</v>
          </cell>
          <cell r="D90">
            <v>105091</v>
          </cell>
          <cell r="E90">
            <v>51032.19</v>
          </cell>
        </row>
        <row r="91">
          <cell r="A91" t="str">
            <v>0723956686</v>
          </cell>
          <cell r="B91" t="str">
            <v>涞源英能新能源科技有限公司</v>
          </cell>
          <cell r="C91">
            <v>0.4856</v>
          </cell>
          <cell r="D91">
            <v>97658</v>
          </cell>
          <cell r="E91">
            <v>47422.73</v>
          </cell>
        </row>
        <row r="92">
          <cell r="A92" t="str">
            <v>0723956833</v>
          </cell>
          <cell r="B92" t="str">
            <v>涞源英能新能源科技有限公司</v>
          </cell>
          <cell r="C92">
            <v>0.4856</v>
          </cell>
          <cell r="D92">
            <v>136491</v>
          </cell>
          <cell r="E92">
            <v>66280.03</v>
          </cell>
        </row>
        <row r="93">
          <cell r="A93" t="str">
            <v>0723960591</v>
          </cell>
          <cell r="B93" t="str">
            <v>涞源英能新能源科技有限公司</v>
          </cell>
          <cell r="C93">
            <v>0.4856</v>
          </cell>
          <cell r="D93">
            <v>132600</v>
          </cell>
          <cell r="E93">
            <v>64390.55</v>
          </cell>
        </row>
        <row r="94">
          <cell r="A94" t="str">
            <v>0723960852</v>
          </cell>
          <cell r="B94" t="str">
            <v>涞源英能新能源科技有限公司</v>
          </cell>
          <cell r="C94">
            <v>0.4856</v>
          </cell>
          <cell r="D94">
            <v>129565</v>
          </cell>
          <cell r="E94">
            <v>62916.77</v>
          </cell>
        </row>
        <row r="95">
          <cell r="A95" t="str">
            <v>0723962005</v>
          </cell>
          <cell r="B95" t="str">
            <v>涞源英能新能源科技有限公司</v>
          </cell>
          <cell r="C95">
            <v>0.4856</v>
          </cell>
          <cell r="D95">
            <v>114568</v>
          </cell>
          <cell r="E95">
            <v>55634.22</v>
          </cell>
        </row>
        <row r="96">
          <cell r="A96" t="str">
            <v>0723963499</v>
          </cell>
          <cell r="B96" t="str">
            <v>涞源英能新能源科技有限公司</v>
          </cell>
          <cell r="C96">
            <v>0.4856</v>
          </cell>
          <cell r="D96">
            <v>134279</v>
          </cell>
          <cell r="E96">
            <v>65205.89</v>
          </cell>
        </row>
        <row r="97">
          <cell r="A97" t="str">
            <v>0723963532</v>
          </cell>
          <cell r="B97" t="str">
            <v>涞源英能新能源科技有限公司</v>
          </cell>
          <cell r="C97">
            <v>0.4856</v>
          </cell>
          <cell r="D97">
            <v>132405</v>
          </cell>
          <cell r="E97">
            <v>64295.87</v>
          </cell>
        </row>
        <row r="98">
          <cell r="A98" t="str">
            <v>0723963620</v>
          </cell>
          <cell r="B98" t="str">
            <v>涞源英能新能源科技有限公司</v>
          </cell>
          <cell r="C98">
            <v>0.4856</v>
          </cell>
          <cell r="D98">
            <v>34349</v>
          </cell>
          <cell r="E98">
            <v>16679.88</v>
          </cell>
        </row>
        <row r="99">
          <cell r="A99" t="str">
            <v>0723965860</v>
          </cell>
          <cell r="B99" t="str">
            <v>涞源英能新能源科技有限公司</v>
          </cell>
          <cell r="C99">
            <v>0.4856</v>
          </cell>
          <cell r="D99">
            <v>50943</v>
          </cell>
          <cell r="E99">
            <v>24737.92</v>
          </cell>
        </row>
        <row r="100">
          <cell r="A100" t="str">
            <v>0723970202</v>
          </cell>
          <cell r="B100" t="str">
            <v>涞源英能新能源科技有限公司</v>
          </cell>
          <cell r="C100">
            <v>0.4856</v>
          </cell>
          <cell r="D100">
            <v>20577</v>
          </cell>
          <cell r="E100">
            <v>9992.19</v>
          </cell>
        </row>
        <row r="101">
          <cell r="A101" t="str">
            <v>0723970462</v>
          </cell>
          <cell r="B101" t="str">
            <v>涞源英能新能源科技有限公司</v>
          </cell>
          <cell r="C101">
            <v>0.4856</v>
          </cell>
          <cell r="D101">
            <v>122407</v>
          </cell>
          <cell r="E101">
            <v>59440.84</v>
          </cell>
        </row>
        <row r="102">
          <cell r="A102" t="str">
            <v>0724014387</v>
          </cell>
          <cell r="B102" t="str">
            <v>涞源英能新能源科技有限公司</v>
          </cell>
          <cell r="C102">
            <v>0.4856</v>
          </cell>
          <cell r="D102">
            <v>104908</v>
          </cell>
          <cell r="E102">
            <v>50943.32</v>
          </cell>
        </row>
        <row r="103">
          <cell r="A103" t="str">
            <v>0724016660</v>
          </cell>
          <cell r="B103" t="str">
            <v>涞源英能新能源科技有限公司</v>
          </cell>
          <cell r="C103">
            <v>0.4856</v>
          </cell>
          <cell r="D103">
            <v>130989</v>
          </cell>
          <cell r="E103">
            <v>63608.26</v>
          </cell>
        </row>
        <row r="104">
          <cell r="A104" t="str">
            <v>0724027127</v>
          </cell>
          <cell r="B104" t="str">
            <v>涞源英能新能源科技有限公司</v>
          </cell>
          <cell r="C104">
            <v>0.4856</v>
          </cell>
          <cell r="D104">
            <v>136463</v>
          </cell>
          <cell r="E104">
            <v>66266.43</v>
          </cell>
        </row>
        <row r="105">
          <cell r="A105" t="str">
            <v>0724041147</v>
          </cell>
          <cell r="B105" t="str">
            <v>涞源英能新能源科技有限公司</v>
          </cell>
          <cell r="C105">
            <v>0.4856</v>
          </cell>
          <cell r="D105">
            <v>131411</v>
          </cell>
          <cell r="E105">
            <v>63813.19</v>
          </cell>
        </row>
        <row r="106">
          <cell r="A106" t="str">
            <v>0724041886</v>
          </cell>
          <cell r="B106" t="str">
            <v>涞源英能新能源科技有限公司</v>
          </cell>
          <cell r="C106">
            <v>0.4856</v>
          </cell>
          <cell r="D106">
            <v>132534</v>
          </cell>
          <cell r="E106">
            <v>64358.52</v>
          </cell>
        </row>
        <row r="107">
          <cell r="A107" t="str">
            <v>0724047321</v>
          </cell>
          <cell r="B107" t="str">
            <v>涞源英能新能源科技有限公司</v>
          </cell>
          <cell r="C107">
            <v>0.4856</v>
          </cell>
          <cell r="D107">
            <v>131881</v>
          </cell>
          <cell r="E107">
            <v>64041.41</v>
          </cell>
        </row>
        <row r="108">
          <cell r="A108" t="str">
            <v>0724048236</v>
          </cell>
          <cell r="B108" t="str">
            <v>涞源英能新能源科技有限公司</v>
          </cell>
          <cell r="C108">
            <v>0.4856</v>
          </cell>
          <cell r="D108">
            <v>129697</v>
          </cell>
          <cell r="E108">
            <v>62980.86</v>
          </cell>
        </row>
        <row r="109">
          <cell r="A109" t="str">
            <v>0724052806</v>
          </cell>
          <cell r="B109" t="str">
            <v>涞源英能新能源科技有限公司</v>
          </cell>
          <cell r="C109">
            <v>0.4856</v>
          </cell>
          <cell r="D109">
            <v>129021</v>
          </cell>
          <cell r="E109">
            <v>62652.6</v>
          </cell>
        </row>
        <row r="110">
          <cell r="A110" t="str">
            <v>0724053896</v>
          </cell>
          <cell r="B110" t="str">
            <v>涞源英能新能源科技有限公司</v>
          </cell>
          <cell r="C110">
            <v>0.4856</v>
          </cell>
          <cell r="D110">
            <v>129003</v>
          </cell>
          <cell r="E110">
            <v>62643.87</v>
          </cell>
        </row>
        <row r="111">
          <cell r="A111" t="str">
            <v>0724056101</v>
          </cell>
          <cell r="B111" t="str">
            <v>涞源英能新能源科技有限公司</v>
          </cell>
          <cell r="C111">
            <v>0.4856</v>
          </cell>
          <cell r="D111">
            <v>130097</v>
          </cell>
          <cell r="E111">
            <v>63175.11</v>
          </cell>
        </row>
        <row r="112">
          <cell r="A112" t="str">
            <v>0724057061</v>
          </cell>
          <cell r="B112" t="str">
            <v>涞源英能新能源科技有限公司</v>
          </cell>
          <cell r="C112">
            <v>0.4856</v>
          </cell>
          <cell r="D112">
            <v>125996</v>
          </cell>
          <cell r="E112">
            <v>61183.66</v>
          </cell>
        </row>
        <row r="113">
          <cell r="A113" t="str">
            <v>0724057449</v>
          </cell>
          <cell r="B113" t="str">
            <v>涞源英能新能源科技有限公司</v>
          </cell>
          <cell r="C113">
            <v>0.4856</v>
          </cell>
          <cell r="D113">
            <v>129094</v>
          </cell>
          <cell r="E113">
            <v>62688.04</v>
          </cell>
        </row>
        <row r="114">
          <cell r="A114" t="str">
            <v>0724058875</v>
          </cell>
          <cell r="B114" t="str">
            <v>涞源英能新能源科技有限公司</v>
          </cell>
          <cell r="C114">
            <v>0.4856</v>
          </cell>
          <cell r="D114">
            <v>130244</v>
          </cell>
          <cell r="E114">
            <v>63246.49</v>
          </cell>
        </row>
        <row r="115">
          <cell r="A115" t="str">
            <v>0724068065</v>
          </cell>
          <cell r="B115" t="str">
            <v>涞源英能新能源科技有限公司</v>
          </cell>
          <cell r="C115">
            <v>0.4856</v>
          </cell>
          <cell r="D115">
            <v>132849</v>
          </cell>
          <cell r="E115">
            <v>64511.47</v>
          </cell>
        </row>
        <row r="116">
          <cell r="A116" t="str">
            <v>0724170238</v>
          </cell>
          <cell r="B116" t="str">
            <v>涞源英能新能源科技有限公司</v>
          </cell>
          <cell r="C116">
            <v>0.4856</v>
          </cell>
          <cell r="D116">
            <v>127158</v>
          </cell>
          <cell r="E116">
            <v>61747.93</v>
          </cell>
        </row>
        <row r="117">
          <cell r="A117" t="str">
            <v>0724170384</v>
          </cell>
          <cell r="B117" t="str">
            <v>涞源英能新能源科技有限公司</v>
          </cell>
          <cell r="C117">
            <v>0.4856</v>
          </cell>
          <cell r="D117">
            <v>131803</v>
          </cell>
          <cell r="E117">
            <v>64003.54</v>
          </cell>
        </row>
        <row r="118">
          <cell r="A118" t="str">
            <v>0724170485</v>
          </cell>
          <cell r="B118" t="str">
            <v>涞源英能新能源科技有限公司</v>
          </cell>
          <cell r="C118">
            <v>0.4856</v>
          </cell>
          <cell r="D118">
            <v>48425</v>
          </cell>
          <cell r="E118">
            <v>23515.19</v>
          </cell>
        </row>
        <row r="119">
          <cell r="A119" t="str">
            <v>0724170720</v>
          </cell>
          <cell r="B119" t="str">
            <v>涞源英能新能源科技有限公司</v>
          </cell>
          <cell r="C119">
            <v>0.4856</v>
          </cell>
          <cell r="D119">
            <v>127783</v>
          </cell>
          <cell r="E119">
            <v>62051.42</v>
          </cell>
        </row>
        <row r="120">
          <cell r="A120" t="str">
            <v>0724171114</v>
          </cell>
          <cell r="B120" t="str">
            <v>涞源英能新能源科技有限公司</v>
          </cell>
          <cell r="C120">
            <v>0.4856</v>
          </cell>
          <cell r="D120">
            <v>130679</v>
          </cell>
          <cell r="E120">
            <v>63457.72</v>
          </cell>
        </row>
        <row r="121">
          <cell r="A121" t="str">
            <v>0724174940</v>
          </cell>
          <cell r="B121" t="str">
            <v>涞源英能新能源科技有限公司</v>
          </cell>
          <cell r="C121">
            <v>0.4856</v>
          </cell>
          <cell r="D121">
            <v>125066</v>
          </cell>
          <cell r="E121">
            <v>60732.04</v>
          </cell>
        </row>
        <row r="122">
          <cell r="A122" t="str">
            <v>0724175031</v>
          </cell>
          <cell r="B122" t="str">
            <v>涞源英能新能源科技有限公司</v>
          </cell>
          <cell r="C122">
            <v>0.4856</v>
          </cell>
          <cell r="D122">
            <v>136914</v>
          </cell>
          <cell r="E122">
            <v>66485.43</v>
          </cell>
        </row>
        <row r="123">
          <cell r="A123" t="str">
            <v>0724175480</v>
          </cell>
          <cell r="B123" t="str">
            <v>涞源英能新能源科技有限公司</v>
          </cell>
          <cell r="C123">
            <v>0.4856</v>
          </cell>
          <cell r="D123">
            <v>90895</v>
          </cell>
          <cell r="E123">
            <v>44138.61</v>
          </cell>
        </row>
        <row r="124">
          <cell r="A124" t="str">
            <v>0724175594</v>
          </cell>
          <cell r="B124" t="str">
            <v>涞源英能新能源科技有限公司</v>
          </cell>
          <cell r="C124">
            <v>0.4856</v>
          </cell>
          <cell r="D124">
            <v>136621</v>
          </cell>
          <cell r="E124">
            <v>66343.16</v>
          </cell>
        </row>
        <row r="125">
          <cell r="A125" t="str">
            <v>0724176021</v>
          </cell>
          <cell r="B125" t="str">
            <v>涞源英能新能源科技有限公司</v>
          </cell>
          <cell r="C125">
            <v>0.4856</v>
          </cell>
          <cell r="D125">
            <v>132112</v>
          </cell>
          <cell r="E125">
            <v>64153.59</v>
          </cell>
        </row>
        <row r="126">
          <cell r="A126" t="str">
            <v>0724185856</v>
          </cell>
          <cell r="B126" t="str">
            <v>涞源英能新能源科技有限公司</v>
          </cell>
          <cell r="C126">
            <v>0.4856</v>
          </cell>
          <cell r="D126">
            <v>127353</v>
          </cell>
          <cell r="E126">
            <v>61842.61</v>
          </cell>
        </row>
        <row r="127">
          <cell r="A127" t="str">
            <v>0724186194</v>
          </cell>
          <cell r="B127" t="str">
            <v>涞源英能新能源科技有限公司</v>
          </cell>
          <cell r="C127">
            <v>0.4856</v>
          </cell>
          <cell r="D127">
            <v>128707</v>
          </cell>
          <cell r="E127">
            <v>62500.12</v>
          </cell>
        </row>
        <row r="128">
          <cell r="A128" t="str">
            <v>0724218385</v>
          </cell>
          <cell r="B128" t="str">
            <v>涞源英能新能源科技有限公司</v>
          </cell>
          <cell r="C128">
            <v>0.4856</v>
          </cell>
          <cell r="D128">
            <v>134341</v>
          </cell>
          <cell r="E128">
            <v>65235.99</v>
          </cell>
        </row>
        <row r="129">
          <cell r="A129" t="str">
            <v>0724219519</v>
          </cell>
          <cell r="B129" t="str">
            <v>涞源英能新能源科技有限公司</v>
          </cell>
          <cell r="C129">
            <v>0.4856</v>
          </cell>
          <cell r="D129">
            <v>125949</v>
          </cell>
          <cell r="E129">
            <v>61160.83</v>
          </cell>
        </row>
        <row r="130">
          <cell r="A130" t="str">
            <v>0724222160</v>
          </cell>
          <cell r="B130" t="str">
            <v>涞源英能新能源科技有限公司</v>
          </cell>
          <cell r="C130">
            <v>0.4856</v>
          </cell>
          <cell r="D130">
            <v>132312</v>
          </cell>
          <cell r="E130">
            <v>64250.71</v>
          </cell>
        </row>
        <row r="131">
          <cell r="A131" t="str">
            <v>0724297654</v>
          </cell>
          <cell r="B131" t="str">
            <v>涞源英能新能源科技有限公司</v>
          </cell>
          <cell r="C131">
            <v>0.4856</v>
          </cell>
          <cell r="D131">
            <v>140397</v>
          </cell>
          <cell r="E131">
            <v>68176.79</v>
          </cell>
        </row>
        <row r="132">
          <cell r="A132" t="str">
            <v>0724301458</v>
          </cell>
          <cell r="B132" t="str">
            <v>涞源英能新能源科技有限公司</v>
          </cell>
          <cell r="C132">
            <v>0.4856</v>
          </cell>
          <cell r="D132">
            <v>138999</v>
          </cell>
          <cell r="E132">
            <v>67497.92</v>
          </cell>
        </row>
        <row r="133">
          <cell r="A133" t="str">
            <v>0724450714</v>
          </cell>
          <cell r="B133" t="str">
            <v>涞源英能新能源科技有限公司</v>
          </cell>
          <cell r="C133">
            <v>0.4856</v>
          </cell>
          <cell r="D133">
            <v>137556</v>
          </cell>
          <cell r="E133">
            <v>66797.2</v>
          </cell>
        </row>
        <row r="134">
          <cell r="A134" t="str">
            <v>0724454761</v>
          </cell>
          <cell r="B134" t="str">
            <v>涞源英能新能源科技有限公司</v>
          </cell>
          <cell r="C134">
            <v>0.4856</v>
          </cell>
          <cell r="D134">
            <v>139384</v>
          </cell>
          <cell r="E134">
            <v>67684.87</v>
          </cell>
        </row>
        <row r="135">
          <cell r="A135" t="str">
            <v>0724497676</v>
          </cell>
          <cell r="B135" t="str">
            <v>涞源英能新能源科技有限公司</v>
          </cell>
          <cell r="C135">
            <v>0.4856</v>
          </cell>
          <cell r="D135">
            <v>33589</v>
          </cell>
          <cell r="E135">
            <v>16310.82</v>
          </cell>
        </row>
        <row r="136">
          <cell r="A136" t="str">
            <v>0724497940</v>
          </cell>
          <cell r="B136" t="str">
            <v>涞源英能新能源科技有限公司</v>
          </cell>
          <cell r="C136">
            <v>0.4856</v>
          </cell>
          <cell r="D136">
            <v>138505</v>
          </cell>
          <cell r="E136">
            <v>67258.03</v>
          </cell>
        </row>
        <row r="137">
          <cell r="A137" t="str">
            <v>0724498217</v>
          </cell>
          <cell r="B137" t="str">
            <v>涞源英能新能源科技有限公司</v>
          </cell>
          <cell r="C137">
            <v>0.4856</v>
          </cell>
          <cell r="D137">
            <v>88953</v>
          </cell>
          <cell r="E137">
            <v>43195.58</v>
          </cell>
        </row>
        <row r="138">
          <cell r="A138" t="str">
            <v>0724498624</v>
          </cell>
          <cell r="B138" t="str">
            <v>涞源英能新能源科技有限公司</v>
          </cell>
          <cell r="C138">
            <v>0.4856</v>
          </cell>
          <cell r="D138">
            <v>140184</v>
          </cell>
          <cell r="E138">
            <v>68073.35</v>
          </cell>
        </row>
        <row r="139">
          <cell r="A139" t="str">
            <v>0724498796</v>
          </cell>
          <cell r="B139" t="str">
            <v>涞源英能新能源科技有限公司</v>
          </cell>
          <cell r="C139">
            <v>0.4856</v>
          </cell>
          <cell r="D139">
            <v>139888</v>
          </cell>
          <cell r="E139">
            <v>67929.62</v>
          </cell>
        </row>
        <row r="140">
          <cell r="A140" t="str">
            <v>0724603408</v>
          </cell>
          <cell r="B140" t="str">
            <v>涞源英能新能源科技有限公司</v>
          </cell>
          <cell r="C140">
            <v>0.4856</v>
          </cell>
          <cell r="D140">
            <v>128054</v>
          </cell>
          <cell r="E140">
            <v>62183.02</v>
          </cell>
        </row>
        <row r="141">
          <cell r="A141" t="str">
            <v>0724604313</v>
          </cell>
          <cell r="B141" t="str">
            <v>涞源英能新能源科技有限公司</v>
          </cell>
          <cell r="C141">
            <v>0.4856</v>
          </cell>
          <cell r="D141">
            <v>70902</v>
          </cell>
          <cell r="E141">
            <v>34430.01</v>
          </cell>
        </row>
        <row r="142">
          <cell r="A142" t="str">
            <v>0724606768</v>
          </cell>
          <cell r="B142" t="str">
            <v>涞源英能新能源科技有限公司</v>
          </cell>
          <cell r="C142">
            <v>0.4856</v>
          </cell>
          <cell r="D142">
            <v>138424</v>
          </cell>
          <cell r="E142">
            <v>67218.69</v>
          </cell>
        </row>
        <row r="143">
          <cell r="A143" t="str">
            <v>0724606915</v>
          </cell>
          <cell r="B143" t="str">
            <v>涞源英能新能源科技有限公司</v>
          </cell>
          <cell r="C143">
            <v>0.4856</v>
          </cell>
          <cell r="D143">
            <v>123834</v>
          </cell>
          <cell r="E143">
            <v>60133.79</v>
          </cell>
        </row>
        <row r="144">
          <cell r="A144" t="str">
            <v>0724607152</v>
          </cell>
          <cell r="B144" t="str">
            <v>涞源英能新能源科技有限公司</v>
          </cell>
          <cell r="C144">
            <v>0.4856</v>
          </cell>
          <cell r="D144">
            <v>119709</v>
          </cell>
          <cell r="E144">
            <v>58130.69</v>
          </cell>
        </row>
        <row r="145">
          <cell r="A145" t="str">
            <v>0724698750</v>
          </cell>
          <cell r="B145" t="str">
            <v>涞源英能新能源科技有限公司</v>
          </cell>
          <cell r="C145">
            <v>0.4856</v>
          </cell>
          <cell r="D145">
            <v>84909</v>
          </cell>
          <cell r="E145">
            <v>41231.81</v>
          </cell>
        </row>
        <row r="146">
          <cell r="A146" t="str">
            <v>0724705016</v>
          </cell>
          <cell r="B146" t="str">
            <v>涞源英能新能源科技有限公司</v>
          </cell>
          <cell r="C146">
            <v>0.4856</v>
          </cell>
          <cell r="D146">
            <v>107374</v>
          </cell>
          <cell r="E146">
            <v>52140.81</v>
          </cell>
        </row>
        <row r="147">
          <cell r="A147" t="str">
            <v>0724712034</v>
          </cell>
          <cell r="B147" t="str">
            <v>涞源英能新能源科技有限公司</v>
          </cell>
          <cell r="C147">
            <v>0.4856</v>
          </cell>
          <cell r="D147">
            <v>127606</v>
          </cell>
          <cell r="E147">
            <v>61965.47</v>
          </cell>
        </row>
        <row r="148">
          <cell r="A148" t="str">
            <v>0724712076</v>
          </cell>
          <cell r="B148" t="str">
            <v>涞源英能新能源科技有限公司</v>
          </cell>
          <cell r="C148">
            <v>0.4856</v>
          </cell>
          <cell r="D148">
            <v>128949</v>
          </cell>
          <cell r="E148">
            <v>62617.63</v>
          </cell>
        </row>
        <row r="149">
          <cell r="A149" t="str">
            <v>0724712425</v>
          </cell>
          <cell r="B149" t="str">
            <v>涞源英能新能源科技有限公司</v>
          </cell>
          <cell r="C149">
            <v>0.4856</v>
          </cell>
          <cell r="D149">
            <v>60248</v>
          </cell>
          <cell r="E149">
            <v>29256.43</v>
          </cell>
        </row>
        <row r="150">
          <cell r="A150" t="str">
            <v>0724712496</v>
          </cell>
          <cell r="B150" t="str">
            <v>涞源英能新能源科技有限公司</v>
          </cell>
          <cell r="C150">
            <v>0.4856</v>
          </cell>
          <cell r="D150">
            <v>118259</v>
          </cell>
          <cell r="E150">
            <v>57426.57</v>
          </cell>
        </row>
        <row r="151">
          <cell r="A151" t="str">
            <v>0724716805</v>
          </cell>
          <cell r="B151" t="str">
            <v>涞源英能新能源科技有限公司</v>
          </cell>
          <cell r="C151">
            <v>0.4856</v>
          </cell>
          <cell r="D151">
            <v>132874</v>
          </cell>
          <cell r="E151">
            <v>64523.61</v>
          </cell>
        </row>
        <row r="152">
          <cell r="A152" t="str">
            <v>0724716850</v>
          </cell>
          <cell r="B152" t="str">
            <v>涞源英能新能源科技有限公司</v>
          </cell>
          <cell r="C152">
            <v>0.4856</v>
          </cell>
          <cell r="D152">
            <v>134910</v>
          </cell>
          <cell r="E152">
            <v>65512.29</v>
          </cell>
        </row>
        <row r="153">
          <cell r="A153" t="str">
            <v>0724716964</v>
          </cell>
          <cell r="B153" t="str">
            <v>涞源英能新能源科技有限公司</v>
          </cell>
          <cell r="C153">
            <v>0.4856</v>
          </cell>
          <cell r="D153">
            <v>136292</v>
          </cell>
          <cell r="E153">
            <v>66183.39</v>
          </cell>
        </row>
        <row r="154">
          <cell r="A154" t="str">
            <v>0724717071</v>
          </cell>
          <cell r="B154" t="str">
            <v>涞源英能新能源科技有限公司</v>
          </cell>
          <cell r="C154">
            <v>0.4856</v>
          </cell>
          <cell r="D154">
            <v>132853</v>
          </cell>
          <cell r="E154">
            <v>64513.42</v>
          </cell>
        </row>
        <row r="155">
          <cell r="A155" t="str">
            <v>0724717101</v>
          </cell>
          <cell r="B155" t="str">
            <v>涞源英能新能源科技有限公司</v>
          </cell>
          <cell r="C155">
            <v>0.4856</v>
          </cell>
          <cell r="D155">
            <v>134348</v>
          </cell>
          <cell r="E155">
            <v>65239.39</v>
          </cell>
        </row>
        <row r="156">
          <cell r="A156" t="str">
            <v>0724717358</v>
          </cell>
          <cell r="B156" t="str">
            <v>涞源英能新能源科技有限公司</v>
          </cell>
          <cell r="C156">
            <v>0.4856</v>
          </cell>
          <cell r="D156">
            <v>131187</v>
          </cell>
          <cell r="E156">
            <v>63704.4</v>
          </cell>
        </row>
        <row r="157">
          <cell r="A157" t="str">
            <v>0724719556</v>
          </cell>
          <cell r="B157" t="str">
            <v>涞源英能新能源科技有限公司</v>
          </cell>
          <cell r="C157">
            <v>0.4856</v>
          </cell>
          <cell r="D157">
            <v>135042</v>
          </cell>
          <cell r="E157">
            <v>65576.39</v>
          </cell>
        </row>
        <row r="158">
          <cell r="A158" t="str">
            <v>0724719598</v>
          </cell>
          <cell r="B158" t="str">
            <v>涞源英能新能源科技有限公司</v>
          </cell>
          <cell r="C158">
            <v>0.4856</v>
          </cell>
          <cell r="D158">
            <v>133019</v>
          </cell>
          <cell r="E158">
            <v>64594.03</v>
          </cell>
        </row>
        <row r="159">
          <cell r="A159" t="str">
            <v>0724719673</v>
          </cell>
          <cell r="B159" t="str">
            <v>涞源英能新能源科技有限公司</v>
          </cell>
          <cell r="C159">
            <v>0.4856</v>
          </cell>
          <cell r="D159">
            <v>133932</v>
          </cell>
          <cell r="E159">
            <v>65037.38</v>
          </cell>
        </row>
        <row r="160">
          <cell r="A160" t="str">
            <v>0724719787</v>
          </cell>
          <cell r="B160" t="str">
            <v>涞源英能新能源科技有限公司</v>
          </cell>
          <cell r="C160">
            <v>0.4856</v>
          </cell>
          <cell r="D160">
            <v>129550</v>
          </cell>
          <cell r="E160">
            <v>62909.48</v>
          </cell>
        </row>
        <row r="161">
          <cell r="A161" t="str">
            <v>0724720433</v>
          </cell>
          <cell r="B161" t="str">
            <v>涞源英能新能源科技有限公司</v>
          </cell>
          <cell r="C161">
            <v>0.4856</v>
          </cell>
          <cell r="D161">
            <v>133418</v>
          </cell>
          <cell r="E161">
            <v>64787.77</v>
          </cell>
        </row>
        <row r="162">
          <cell r="A162" t="str">
            <v>0724722194</v>
          </cell>
          <cell r="B162" t="str">
            <v>涞源英能新能源科技有限公司</v>
          </cell>
          <cell r="C162">
            <v>0.4856</v>
          </cell>
          <cell r="D162">
            <v>136846</v>
          </cell>
          <cell r="E162">
            <v>66452.41</v>
          </cell>
        </row>
        <row r="163">
          <cell r="A163" t="str">
            <v>0724722471</v>
          </cell>
          <cell r="B163" t="str">
            <v>涞源英能新能源科技有限公司</v>
          </cell>
          <cell r="C163">
            <v>0.4856</v>
          </cell>
          <cell r="D163">
            <v>132222</v>
          </cell>
          <cell r="E163">
            <v>64207</v>
          </cell>
        </row>
        <row r="164">
          <cell r="A164" t="str">
            <v>0724722673</v>
          </cell>
          <cell r="B164" t="str">
            <v>涞源英能新能源科技有限公司</v>
          </cell>
          <cell r="C164">
            <v>0.4856</v>
          </cell>
          <cell r="D164">
            <v>132778</v>
          </cell>
          <cell r="E164">
            <v>64477</v>
          </cell>
        </row>
        <row r="165">
          <cell r="A165" t="str">
            <v>0724722859</v>
          </cell>
          <cell r="B165" t="str">
            <v>涞源英能新能源科技有限公司</v>
          </cell>
          <cell r="C165">
            <v>0.4856</v>
          </cell>
          <cell r="D165">
            <v>136921</v>
          </cell>
          <cell r="E165">
            <v>66488.84</v>
          </cell>
        </row>
        <row r="166">
          <cell r="A166" t="str">
            <v>0724737174</v>
          </cell>
          <cell r="B166" t="str">
            <v>涞源英能新能源科技有限公司</v>
          </cell>
          <cell r="C166">
            <v>0.4856</v>
          </cell>
          <cell r="D166">
            <v>128612</v>
          </cell>
          <cell r="E166">
            <v>62453.99</v>
          </cell>
        </row>
        <row r="167">
          <cell r="A167" t="str">
            <v>0724763029</v>
          </cell>
          <cell r="B167" t="str">
            <v>涞源英能新能源科技有限公司</v>
          </cell>
          <cell r="C167">
            <v>0.4856</v>
          </cell>
          <cell r="D167">
            <v>130951</v>
          </cell>
          <cell r="E167">
            <v>63589.81</v>
          </cell>
        </row>
        <row r="168">
          <cell r="A168" t="str">
            <v>0724764660</v>
          </cell>
          <cell r="B168" t="str">
            <v>涞源英能新能源科技有限公司</v>
          </cell>
          <cell r="C168">
            <v>0.4856</v>
          </cell>
          <cell r="D168">
            <v>138896</v>
          </cell>
          <cell r="E168">
            <v>67447.9</v>
          </cell>
        </row>
        <row r="169">
          <cell r="A169" t="str">
            <v>0724879441</v>
          </cell>
          <cell r="B169" t="str">
            <v>涞源英能新能源科技有限公司</v>
          </cell>
          <cell r="C169">
            <v>0.4856</v>
          </cell>
          <cell r="D169">
            <v>124161</v>
          </cell>
          <cell r="E169">
            <v>60292.58</v>
          </cell>
        </row>
        <row r="170">
          <cell r="A170" t="str">
            <v>0724889888</v>
          </cell>
          <cell r="B170" t="str">
            <v>涞源英能新能源科技有限公司</v>
          </cell>
          <cell r="C170">
            <v>0.4856</v>
          </cell>
          <cell r="D170">
            <v>124525</v>
          </cell>
          <cell r="E170">
            <v>60469.34</v>
          </cell>
        </row>
        <row r="171">
          <cell r="A171" t="str">
            <v>0725133465</v>
          </cell>
          <cell r="B171" t="str">
            <v>涞源英能新能源科技有限公司</v>
          </cell>
          <cell r="C171">
            <v>0.4856</v>
          </cell>
          <cell r="D171">
            <v>17681</v>
          </cell>
          <cell r="E171">
            <v>8585.89</v>
          </cell>
        </row>
        <row r="172">
          <cell r="A172" t="str">
            <v>0725133537</v>
          </cell>
          <cell r="B172" t="str">
            <v>涞源英能新能源科技有限公司</v>
          </cell>
          <cell r="C172">
            <v>0.4856</v>
          </cell>
          <cell r="D172">
            <v>131124</v>
          </cell>
          <cell r="E172">
            <v>63673.81</v>
          </cell>
        </row>
        <row r="173">
          <cell r="A173" t="str">
            <v>0726198728</v>
          </cell>
          <cell r="B173" t="str">
            <v>涞源英能新能源科技有限公司</v>
          </cell>
          <cell r="C173">
            <v>0.4856</v>
          </cell>
          <cell r="D173">
            <v>136673</v>
          </cell>
          <cell r="E173">
            <v>66368.41</v>
          </cell>
        </row>
        <row r="174">
          <cell r="A174" t="str">
            <v>0728896972</v>
          </cell>
          <cell r="B174" t="str">
            <v>涞源英能新能源科技有限公司</v>
          </cell>
          <cell r="C174">
            <v>0.4856</v>
          </cell>
          <cell r="D174">
            <v>123119</v>
          </cell>
          <cell r="E174">
            <v>59786.58</v>
          </cell>
        </row>
        <row r="175">
          <cell r="A175" t="str">
            <v>0728900936</v>
          </cell>
          <cell r="B175" t="str">
            <v>涞源英能新能源科技有限公司</v>
          </cell>
          <cell r="C175">
            <v>0.4856</v>
          </cell>
          <cell r="D175">
            <v>96111</v>
          </cell>
          <cell r="E175">
            <v>46671.49</v>
          </cell>
        </row>
        <row r="176">
          <cell r="A176" t="str">
            <v>0728902642</v>
          </cell>
          <cell r="B176" t="str">
            <v>涞源英能新能源科技有限公司</v>
          </cell>
          <cell r="C176">
            <v>0.4856</v>
          </cell>
          <cell r="D176">
            <v>123978</v>
          </cell>
          <cell r="E176">
            <v>60203.72</v>
          </cell>
        </row>
        <row r="177">
          <cell r="A177" t="str">
            <v>0728903241</v>
          </cell>
          <cell r="B177" t="str">
            <v>涞源英能新能源科技有限公司</v>
          </cell>
          <cell r="C177">
            <v>0.4856</v>
          </cell>
          <cell r="D177">
            <v>75117</v>
          </cell>
          <cell r="E177">
            <v>36476.82</v>
          </cell>
        </row>
        <row r="178">
          <cell r="A178" t="str">
            <v>0728906107</v>
          </cell>
          <cell r="B178" t="str">
            <v>涞源英能新能源科技有限公司</v>
          </cell>
          <cell r="C178">
            <v>0.4856</v>
          </cell>
          <cell r="D178">
            <v>107431</v>
          </cell>
          <cell r="E178">
            <v>52168.5</v>
          </cell>
        </row>
        <row r="179">
          <cell r="A179" t="str">
            <v>0728909627</v>
          </cell>
          <cell r="B179" t="str">
            <v>涞源英能新能源科技有限公司</v>
          </cell>
          <cell r="C179">
            <v>0.4856</v>
          </cell>
          <cell r="D179">
            <v>125868</v>
          </cell>
          <cell r="E179">
            <v>61121.51</v>
          </cell>
        </row>
        <row r="180">
          <cell r="A180" t="str">
            <v>0728910559</v>
          </cell>
          <cell r="B180" t="str">
            <v>涞源英能新能源科技有限公司</v>
          </cell>
          <cell r="C180">
            <v>0.4856</v>
          </cell>
          <cell r="D180">
            <v>39205</v>
          </cell>
          <cell r="E180">
            <v>19037.95</v>
          </cell>
        </row>
        <row r="181">
          <cell r="A181" t="str">
            <v>0728915857</v>
          </cell>
          <cell r="B181" t="str">
            <v>涞源英能新能源科技有限公司</v>
          </cell>
          <cell r="C181">
            <v>0.4856</v>
          </cell>
          <cell r="D181">
            <v>87658</v>
          </cell>
          <cell r="E181">
            <v>42566.73</v>
          </cell>
        </row>
        <row r="182">
          <cell r="A182" t="str">
            <v>0730795144</v>
          </cell>
          <cell r="B182" t="str">
            <v>涞源英能新能源科技有限公司</v>
          </cell>
          <cell r="C182">
            <v>0.4856</v>
          </cell>
          <cell r="D182">
            <v>57244</v>
          </cell>
          <cell r="E182">
            <v>27797.69</v>
          </cell>
        </row>
        <row r="183">
          <cell r="A183" t="str">
            <v>0730799784</v>
          </cell>
          <cell r="B183" t="str">
            <v>涞源英能新能源科技有限公司</v>
          </cell>
          <cell r="C183">
            <v>0.4856</v>
          </cell>
          <cell r="D183">
            <v>135996</v>
          </cell>
          <cell r="E183">
            <v>66039.66</v>
          </cell>
        </row>
        <row r="184">
          <cell r="A184" t="str">
            <v>0730801612</v>
          </cell>
          <cell r="B184" t="str">
            <v>涞源英能新能源科技有限公司</v>
          </cell>
          <cell r="C184">
            <v>0.4856</v>
          </cell>
          <cell r="D184">
            <v>129720</v>
          </cell>
          <cell r="E184">
            <v>62992.03</v>
          </cell>
        </row>
        <row r="185">
          <cell r="A185" t="str">
            <v>0730801843</v>
          </cell>
          <cell r="B185" t="str">
            <v>涞源英能新能源科技有限公司</v>
          </cell>
          <cell r="C185">
            <v>0.4856</v>
          </cell>
          <cell r="D185">
            <v>136592</v>
          </cell>
          <cell r="E185">
            <v>66329.08</v>
          </cell>
        </row>
        <row r="186">
          <cell r="A186" t="str">
            <v>0730803520</v>
          </cell>
          <cell r="B186" t="str">
            <v>涞源英能新能源科技有限公司</v>
          </cell>
          <cell r="C186">
            <v>0.4856</v>
          </cell>
          <cell r="D186">
            <v>130628</v>
          </cell>
          <cell r="E186">
            <v>63432.96</v>
          </cell>
        </row>
        <row r="187">
          <cell r="A187" t="str">
            <v>0730805308</v>
          </cell>
          <cell r="B187" t="str">
            <v>涞源英能新能源科技有限公司</v>
          </cell>
          <cell r="C187">
            <v>0.4856</v>
          </cell>
          <cell r="D187">
            <v>136185</v>
          </cell>
          <cell r="E187">
            <v>66131.44</v>
          </cell>
        </row>
        <row r="188">
          <cell r="A188" t="str">
            <v>0730828556</v>
          </cell>
          <cell r="B188" t="str">
            <v>涞源英能新能源科技有限公司</v>
          </cell>
          <cell r="C188">
            <v>0.4856</v>
          </cell>
          <cell r="D188">
            <v>139921</v>
          </cell>
          <cell r="E188">
            <v>67945.64</v>
          </cell>
        </row>
        <row r="189">
          <cell r="A189" t="str">
            <v>0730829458</v>
          </cell>
          <cell r="B189" t="str">
            <v>涞源英能新能源科技有限公司</v>
          </cell>
          <cell r="C189">
            <v>0.4856</v>
          </cell>
          <cell r="D189">
            <v>70967</v>
          </cell>
          <cell r="E189">
            <v>34461.58</v>
          </cell>
        </row>
        <row r="190">
          <cell r="A190" t="str">
            <v>0731273979</v>
          </cell>
          <cell r="B190" t="str">
            <v>涞源英能新能源科技有限公司</v>
          </cell>
          <cell r="C190">
            <v>0.4856</v>
          </cell>
          <cell r="D190">
            <v>139857</v>
          </cell>
          <cell r="E190">
            <v>67914.56</v>
          </cell>
        </row>
        <row r="191">
          <cell r="A191" t="str">
            <v>0731429167</v>
          </cell>
          <cell r="B191" t="str">
            <v>涞源英能新能源科技有限公司</v>
          </cell>
          <cell r="C191">
            <v>0.4856</v>
          </cell>
          <cell r="D191">
            <v>41594</v>
          </cell>
          <cell r="E191">
            <v>20198.05</v>
          </cell>
        </row>
        <row r="192">
          <cell r="A192" t="str">
            <v>0731429284</v>
          </cell>
          <cell r="B192" t="str">
            <v>涞源英能新能源科技有限公司</v>
          </cell>
          <cell r="C192">
            <v>0.4856</v>
          </cell>
          <cell r="D192">
            <v>129919</v>
          </cell>
          <cell r="E192">
            <v>63088.67</v>
          </cell>
        </row>
        <row r="193">
          <cell r="A193" t="str">
            <v>0734154299</v>
          </cell>
          <cell r="B193" t="str">
            <v>涞源英能新能源科技有限公司</v>
          </cell>
          <cell r="C193">
            <v>0.4856</v>
          </cell>
          <cell r="D193">
            <v>129069</v>
          </cell>
          <cell r="E193">
            <v>62675.91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分布式发票数据"/>
    </sheetNames>
    <sheetDataSet>
      <sheetData sheetId="0">
        <row r="4">
          <cell r="A4" t="str">
            <v>0705026679</v>
          </cell>
          <cell r="B4" t="str">
            <v>涞源英能新能源科技有限公司</v>
          </cell>
          <cell r="C4" t="str">
            <v>否</v>
          </cell>
          <cell r="D4">
            <v>30005</v>
          </cell>
          <cell r="E4">
            <v>10933.82</v>
          </cell>
        </row>
        <row r="5">
          <cell r="A5" t="str">
            <v>0705051185</v>
          </cell>
          <cell r="B5" t="str">
            <v>涞源英能新能源科技有限公司</v>
          </cell>
          <cell r="C5" t="str">
            <v>否</v>
          </cell>
          <cell r="D5">
            <v>43590</v>
          </cell>
          <cell r="E5">
            <v>15884.2</v>
          </cell>
        </row>
        <row r="6">
          <cell r="A6" t="str">
            <v>0705063469</v>
          </cell>
          <cell r="B6" t="str">
            <v>涞源英能新能源科技有限公司</v>
          </cell>
          <cell r="C6" t="str">
            <v>否</v>
          </cell>
          <cell r="D6">
            <v>39707</v>
          </cell>
          <cell r="E6">
            <v>14469.23</v>
          </cell>
        </row>
        <row r="7">
          <cell r="A7" t="str">
            <v>0705065335</v>
          </cell>
          <cell r="B7" t="str">
            <v>涞源英能新能源科技有限公司</v>
          </cell>
          <cell r="C7" t="str">
            <v>否</v>
          </cell>
          <cell r="D7">
            <v>28098</v>
          </cell>
          <cell r="E7">
            <v>10238.91</v>
          </cell>
        </row>
        <row r="8">
          <cell r="A8" t="str">
            <v>0705096836</v>
          </cell>
          <cell r="B8" t="str">
            <v>涞源英能新能源科技有限公司</v>
          </cell>
          <cell r="C8" t="str">
            <v>否</v>
          </cell>
          <cell r="D8">
            <v>36011</v>
          </cell>
          <cell r="E8">
            <v>13122.41</v>
          </cell>
        </row>
        <row r="9">
          <cell r="A9" t="str">
            <v>0705106654</v>
          </cell>
          <cell r="B9" t="str">
            <v>涞源英能新能源科技有限公司</v>
          </cell>
          <cell r="C9" t="str">
            <v>否</v>
          </cell>
          <cell r="D9">
            <v>36499</v>
          </cell>
          <cell r="E9">
            <v>13300.24</v>
          </cell>
        </row>
        <row r="10">
          <cell r="A10" t="str">
            <v>0705107703</v>
          </cell>
          <cell r="B10" t="str">
            <v>涞源英能新能源科技有限公司</v>
          </cell>
          <cell r="C10" t="str">
            <v>否</v>
          </cell>
          <cell r="D10">
            <v>41528</v>
          </cell>
          <cell r="E10">
            <v>15132.8</v>
          </cell>
        </row>
        <row r="11">
          <cell r="A11" t="str">
            <v>0705110471</v>
          </cell>
          <cell r="B11" t="str">
            <v>涞源英能新能源科技有限公司</v>
          </cell>
          <cell r="C11" t="str">
            <v>否</v>
          </cell>
          <cell r="D11">
            <v>31289</v>
          </cell>
          <cell r="E11">
            <v>11401.71</v>
          </cell>
        </row>
        <row r="12">
          <cell r="A12" t="str">
            <v>0705114343</v>
          </cell>
          <cell r="B12" t="str">
            <v>涞源英能新能源科技有限公司</v>
          </cell>
          <cell r="C12" t="str">
            <v>否</v>
          </cell>
          <cell r="D12">
            <v>39001</v>
          </cell>
          <cell r="E12">
            <v>14211.96</v>
          </cell>
        </row>
        <row r="13">
          <cell r="A13" t="str">
            <v>0705126757</v>
          </cell>
          <cell r="B13" t="str">
            <v>涞源英能新能源科技有限公司</v>
          </cell>
          <cell r="C13" t="str">
            <v>否</v>
          </cell>
          <cell r="D13">
            <v>41596</v>
          </cell>
          <cell r="E13">
            <v>15157.58</v>
          </cell>
        </row>
        <row r="14">
          <cell r="A14" t="str">
            <v>0705138129</v>
          </cell>
          <cell r="B14" t="str">
            <v>涞源英能新能源科技有限公司</v>
          </cell>
          <cell r="C14" t="str">
            <v>否</v>
          </cell>
          <cell r="D14">
            <v>32846</v>
          </cell>
          <cell r="E14">
            <v>11969.08</v>
          </cell>
        </row>
        <row r="15">
          <cell r="A15" t="str">
            <v>0705150710</v>
          </cell>
          <cell r="B15" t="str">
            <v>涞源英能新能源科技有限公司</v>
          </cell>
          <cell r="C15" t="str">
            <v>否</v>
          </cell>
          <cell r="D15">
            <v>38796</v>
          </cell>
          <cell r="E15">
            <v>14137.26</v>
          </cell>
        </row>
        <row r="16">
          <cell r="A16" t="str">
            <v>0705153735</v>
          </cell>
          <cell r="B16" t="str">
            <v>涞源英能新能源科技有限公司</v>
          </cell>
          <cell r="C16" t="str">
            <v>否</v>
          </cell>
          <cell r="D16">
            <v>36994</v>
          </cell>
          <cell r="E16">
            <v>13480.61</v>
          </cell>
        </row>
        <row r="17">
          <cell r="A17" t="str">
            <v>0705189446</v>
          </cell>
          <cell r="B17" t="str">
            <v>涞源英能新能源科技有限公司</v>
          </cell>
          <cell r="C17" t="str">
            <v>否</v>
          </cell>
          <cell r="D17">
            <v>40186</v>
          </cell>
          <cell r="E17">
            <v>14643.78</v>
          </cell>
        </row>
        <row r="18">
          <cell r="A18" t="str">
            <v>0705216300</v>
          </cell>
          <cell r="B18" t="str">
            <v>涞源英能新能源科技有限公司</v>
          </cell>
          <cell r="C18" t="str">
            <v>否</v>
          </cell>
          <cell r="D18">
            <v>36888</v>
          </cell>
          <cell r="E18">
            <v>13441.99</v>
          </cell>
        </row>
        <row r="19">
          <cell r="A19" t="str">
            <v>0705220651</v>
          </cell>
          <cell r="B19" t="str">
            <v>涞源英能新能源科技有限公司</v>
          </cell>
          <cell r="C19" t="str">
            <v>否</v>
          </cell>
          <cell r="D19">
            <v>27008</v>
          </cell>
          <cell r="E19">
            <v>9841.72</v>
          </cell>
        </row>
        <row r="20">
          <cell r="A20" t="str">
            <v>0705403377</v>
          </cell>
          <cell r="B20" t="str">
            <v>涞源英能新能源科技有限公司</v>
          </cell>
          <cell r="C20" t="str">
            <v>否</v>
          </cell>
          <cell r="D20">
            <v>40106</v>
          </cell>
          <cell r="E20">
            <v>14614.63</v>
          </cell>
        </row>
        <row r="21">
          <cell r="A21" t="str">
            <v>0705411024</v>
          </cell>
          <cell r="B21" t="str">
            <v>涞源英能新能源科技有限公司</v>
          </cell>
          <cell r="C21" t="str">
            <v>否</v>
          </cell>
          <cell r="D21">
            <v>36871</v>
          </cell>
          <cell r="E21">
            <v>13435.79</v>
          </cell>
        </row>
        <row r="22">
          <cell r="A22" t="str">
            <v>0705423568</v>
          </cell>
          <cell r="B22" t="str">
            <v>涞源英能新能源科技有限公司</v>
          </cell>
          <cell r="C22" t="str">
            <v>否</v>
          </cell>
          <cell r="D22">
            <v>37506</v>
          </cell>
          <cell r="E22">
            <v>13667.19</v>
          </cell>
        </row>
        <row r="23">
          <cell r="A23" t="str">
            <v>0705426727</v>
          </cell>
          <cell r="B23" t="str">
            <v>涞源英能新能源科技有限公司</v>
          </cell>
          <cell r="C23" t="str">
            <v>否</v>
          </cell>
          <cell r="D23">
            <v>41029</v>
          </cell>
          <cell r="E23">
            <v>14950.97</v>
          </cell>
        </row>
        <row r="24">
          <cell r="A24" t="str">
            <v>0705433022</v>
          </cell>
          <cell r="B24" t="str">
            <v>涞源英能新能源科技有限公司</v>
          </cell>
          <cell r="C24" t="str">
            <v>否</v>
          </cell>
          <cell r="D24">
            <v>38978</v>
          </cell>
          <cell r="E24">
            <v>14203.58</v>
          </cell>
        </row>
        <row r="25">
          <cell r="A25" t="str">
            <v>0705466835</v>
          </cell>
          <cell r="B25" t="str">
            <v>涞源英能新能源科技有限公司</v>
          </cell>
          <cell r="C25" t="str">
            <v>否</v>
          </cell>
          <cell r="D25">
            <v>38748</v>
          </cell>
          <cell r="E25">
            <v>14119.77</v>
          </cell>
        </row>
        <row r="26">
          <cell r="A26" t="str">
            <v>0705480897</v>
          </cell>
          <cell r="B26" t="str">
            <v>涞源英能新能源科技有限公司</v>
          </cell>
          <cell r="C26" t="str">
            <v>否</v>
          </cell>
          <cell r="D26">
            <v>33684</v>
          </cell>
          <cell r="E26">
            <v>12274.45</v>
          </cell>
        </row>
        <row r="27">
          <cell r="A27" t="str">
            <v>0705500195</v>
          </cell>
          <cell r="B27" t="str">
            <v>涞源英能新能源科技有限公司</v>
          </cell>
          <cell r="C27" t="str">
            <v>否</v>
          </cell>
          <cell r="D27">
            <v>38333</v>
          </cell>
          <cell r="E27">
            <v>13968.55</v>
          </cell>
        </row>
        <row r="28">
          <cell r="A28" t="str">
            <v>0705505901</v>
          </cell>
          <cell r="B28" t="str">
            <v>涞源英能新能源科技有限公司</v>
          </cell>
          <cell r="C28" t="str">
            <v>否</v>
          </cell>
          <cell r="D28">
            <v>33331</v>
          </cell>
          <cell r="E28">
            <v>12145.82</v>
          </cell>
        </row>
        <row r="29">
          <cell r="A29" t="str">
            <v>0705511030</v>
          </cell>
          <cell r="B29" t="str">
            <v>涞源英能新能源科技有限公司</v>
          </cell>
          <cell r="C29" t="str">
            <v>否</v>
          </cell>
          <cell r="D29">
            <v>42035</v>
          </cell>
          <cell r="E29">
            <v>15317.55</v>
          </cell>
        </row>
        <row r="30">
          <cell r="A30" t="str">
            <v>0705521350</v>
          </cell>
          <cell r="B30" t="str">
            <v>涞源英能新能源科技有限公司</v>
          </cell>
          <cell r="C30" t="str">
            <v>否</v>
          </cell>
          <cell r="D30">
            <v>36689</v>
          </cell>
          <cell r="E30">
            <v>13369.47</v>
          </cell>
        </row>
        <row r="31">
          <cell r="A31" t="str">
            <v>0705522047</v>
          </cell>
          <cell r="B31" t="str">
            <v>涞源英能新能源科技有限公司</v>
          </cell>
          <cell r="C31" t="str">
            <v>否</v>
          </cell>
          <cell r="D31">
            <v>27500</v>
          </cell>
          <cell r="E31">
            <v>10021</v>
          </cell>
        </row>
        <row r="32">
          <cell r="A32" t="str">
            <v>0705545123</v>
          </cell>
          <cell r="B32" t="str">
            <v>涞源英能新能源科技有限公司</v>
          </cell>
          <cell r="C32" t="str">
            <v>否</v>
          </cell>
          <cell r="D32">
            <v>35038</v>
          </cell>
          <cell r="E32">
            <v>12767.85</v>
          </cell>
        </row>
        <row r="33">
          <cell r="A33" t="str">
            <v>0705561989</v>
          </cell>
          <cell r="B33" t="str">
            <v>涞源英能新能源科技有限公司</v>
          </cell>
          <cell r="C33" t="str">
            <v>否</v>
          </cell>
          <cell r="D33">
            <v>27905</v>
          </cell>
          <cell r="E33">
            <v>10168.58</v>
          </cell>
        </row>
        <row r="34">
          <cell r="A34" t="str">
            <v>0705573814</v>
          </cell>
          <cell r="B34" t="str">
            <v>涞源英能新能源科技有限公司</v>
          </cell>
          <cell r="C34" t="str">
            <v>否</v>
          </cell>
          <cell r="D34">
            <v>27484</v>
          </cell>
          <cell r="E34">
            <v>10015.17</v>
          </cell>
        </row>
        <row r="35">
          <cell r="A35" t="str">
            <v>0705590673</v>
          </cell>
          <cell r="B35" t="str">
            <v>涞源英能新能源科技有限公司</v>
          </cell>
          <cell r="C35" t="str">
            <v>否</v>
          </cell>
          <cell r="D35">
            <v>30186</v>
          </cell>
          <cell r="E35">
            <v>10999.78</v>
          </cell>
        </row>
        <row r="36">
          <cell r="A36" t="str">
            <v>0705603634</v>
          </cell>
          <cell r="B36" t="str">
            <v>涞源英能新能源科技有限公司</v>
          </cell>
          <cell r="C36" t="str">
            <v>否</v>
          </cell>
          <cell r="D36">
            <v>33350</v>
          </cell>
          <cell r="E36">
            <v>12152.74</v>
          </cell>
        </row>
        <row r="37">
          <cell r="A37" t="str">
            <v>0705620914</v>
          </cell>
          <cell r="B37" t="str">
            <v>涞源英能新能源科技有限公司</v>
          </cell>
          <cell r="C37" t="str">
            <v>否</v>
          </cell>
          <cell r="D37">
            <v>31175</v>
          </cell>
          <cell r="E37">
            <v>11360.17</v>
          </cell>
        </row>
        <row r="38">
          <cell r="A38" t="str">
            <v>0705637570</v>
          </cell>
          <cell r="B38" t="str">
            <v>涞源英能新能源科技有限公司</v>
          </cell>
          <cell r="C38" t="str">
            <v>否</v>
          </cell>
          <cell r="D38">
            <v>36968</v>
          </cell>
          <cell r="E38">
            <v>13471.14</v>
          </cell>
        </row>
        <row r="39">
          <cell r="A39" t="str">
            <v>0705664369</v>
          </cell>
          <cell r="B39" t="str">
            <v>涞源英能新能源科技有限公司</v>
          </cell>
          <cell r="C39" t="str">
            <v>否</v>
          </cell>
          <cell r="D39">
            <v>38713</v>
          </cell>
          <cell r="E39">
            <v>14107.02</v>
          </cell>
        </row>
        <row r="40">
          <cell r="A40" t="str">
            <v>0705684026</v>
          </cell>
          <cell r="B40" t="str">
            <v>涞源英能新能源科技有限公司</v>
          </cell>
          <cell r="C40" t="str">
            <v>否</v>
          </cell>
          <cell r="D40">
            <v>33758</v>
          </cell>
          <cell r="E40">
            <v>12301.42</v>
          </cell>
        </row>
        <row r="41">
          <cell r="A41" t="str">
            <v>0705686686</v>
          </cell>
          <cell r="B41" t="str">
            <v>涞源英能新能源科技有限公司</v>
          </cell>
          <cell r="C41" t="str">
            <v>否</v>
          </cell>
          <cell r="D41">
            <v>39637</v>
          </cell>
          <cell r="E41">
            <v>14443.72</v>
          </cell>
        </row>
        <row r="42">
          <cell r="A42" t="str">
            <v>0705687403</v>
          </cell>
          <cell r="B42" t="str">
            <v>涞源英能新能源科技有限公司</v>
          </cell>
          <cell r="C42" t="str">
            <v>否</v>
          </cell>
          <cell r="D42">
            <v>37669</v>
          </cell>
          <cell r="E42">
            <v>13726.58</v>
          </cell>
        </row>
        <row r="43">
          <cell r="A43" t="str">
            <v>0705688318</v>
          </cell>
          <cell r="B43" t="str">
            <v>涞源英能新能源科技有限公司</v>
          </cell>
          <cell r="C43" t="str">
            <v>否</v>
          </cell>
          <cell r="D43">
            <v>29616</v>
          </cell>
          <cell r="E43">
            <v>10792.07</v>
          </cell>
        </row>
        <row r="44">
          <cell r="A44" t="str">
            <v>0705690168</v>
          </cell>
          <cell r="B44" t="str">
            <v>涞源英能新能源科技有限公司</v>
          </cell>
          <cell r="C44" t="str">
            <v>否</v>
          </cell>
          <cell r="D44">
            <v>36668</v>
          </cell>
          <cell r="E44">
            <v>13361.82</v>
          </cell>
        </row>
        <row r="45">
          <cell r="A45" t="str">
            <v>0705691871</v>
          </cell>
          <cell r="B45" t="str">
            <v>涞源英能新能源科技有限公司</v>
          </cell>
          <cell r="C45" t="str">
            <v>否</v>
          </cell>
          <cell r="D45">
            <v>32484</v>
          </cell>
          <cell r="E45">
            <v>11837.17</v>
          </cell>
        </row>
        <row r="46">
          <cell r="A46" t="str">
            <v>0705699569</v>
          </cell>
          <cell r="B46" t="str">
            <v>涞源英能新能源科技有限公司</v>
          </cell>
          <cell r="C46" t="str">
            <v>否</v>
          </cell>
          <cell r="D46">
            <v>35581</v>
          </cell>
          <cell r="E46">
            <v>12965.72</v>
          </cell>
        </row>
        <row r="47">
          <cell r="A47" t="str">
            <v>0705705343</v>
          </cell>
          <cell r="B47" t="str">
            <v>涞源英能新能源科技有限公司</v>
          </cell>
          <cell r="C47" t="str">
            <v>否</v>
          </cell>
          <cell r="D47">
            <v>37360</v>
          </cell>
          <cell r="E47">
            <v>13613.98</v>
          </cell>
        </row>
        <row r="48">
          <cell r="A48" t="str">
            <v>0705721604</v>
          </cell>
          <cell r="B48" t="str">
            <v>涞源英能新能源科技有限公司</v>
          </cell>
          <cell r="C48" t="str">
            <v>否</v>
          </cell>
          <cell r="D48">
            <v>38687</v>
          </cell>
          <cell r="E48">
            <v>14097.54</v>
          </cell>
        </row>
        <row r="49">
          <cell r="A49" t="str">
            <v>0705727497</v>
          </cell>
          <cell r="B49" t="str">
            <v>涞源英能新能源科技有限公司</v>
          </cell>
          <cell r="C49" t="str">
            <v>否</v>
          </cell>
          <cell r="D49">
            <v>35285</v>
          </cell>
          <cell r="E49">
            <v>12857.85</v>
          </cell>
        </row>
        <row r="50">
          <cell r="A50" t="str">
            <v>0719070211</v>
          </cell>
          <cell r="B50" t="str">
            <v>涞源英能新能源科技有限公司</v>
          </cell>
          <cell r="C50" t="str">
            <v>否</v>
          </cell>
          <cell r="D50">
            <v>20103</v>
          </cell>
          <cell r="E50">
            <v>7325.53</v>
          </cell>
        </row>
        <row r="51">
          <cell r="A51" t="str">
            <v>0719903975</v>
          </cell>
          <cell r="B51" t="str">
            <v>涞源英能新能源科技有限公司</v>
          </cell>
          <cell r="C51" t="str">
            <v>否</v>
          </cell>
          <cell r="D51">
            <v>44232</v>
          </cell>
          <cell r="E51">
            <v>16118.14</v>
          </cell>
        </row>
        <row r="52">
          <cell r="A52" t="str">
            <v>0719905997</v>
          </cell>
          <cell r="B52" t="str">
            <v>涞源英能新能源科技有限公司</v>
          </cell>
          <cell r="C52" t="str">
            <v>否</v>
          </cell>
          <cell r="D52">
            <v>24266</v>
          </cell>
          <cell r="E52">
            <v>8842.53</v>
          </cell>
        </row>
        <row r="53">
          <cell r="A53" t="str">
            <v>0719907036</v>
          </cell>
          <cell r="B53" t="str">
            <v>涞源英能新能源科技有限公司</v>
          </cell>
          <cell r="C53" t="str">
            <v>否</v>
          </cell>
          <cell r="D53">
            <v>45557</v>
          </cell>
          <cell r="E53">
            <v>16600.97</v>
          </cell>
        </row>
        <row r="54">
          <cell r="A54" t="str">
            <v>0719907209</v>
          </cell>
          <cell r="B54" t="str">
            <v>涞源英能新能源科技有限公司</v>
          </cell>
          <cell r="C54" t="str">
            <v>否</v>
          </cell>
          <cell r="D54">
            <v>45128</v>
          </cell>
          <cell r="E54">
            <v>16444.64</v>
          </cell>
        </row>
        <row r="55">
          <cell r="A55" t="str">
            <v>0719929731</v>
          </cell>
          <cell r="B55" t="str">
            <v>涞源英能新能源科技有限公司</v>
          </cell>
          <cell r="C55" t="str">
            <v>否</v>
          </cell>
          <cell r="D55">
            <v>9692</v>
          </cell>
          <cell r="E55">
            <v>3531.76</v>
          </cell>
        </row>
        <row r="56">
          <cell r="A56" t="str">
            <v>0719931015</v>
          </cell>
          <cell r="B56" t="str">
            <v>涞源英能新能源科技有限公司</v>
          </cell>
          <cell r="C56" t="str">
            <v>否</v>
          </cell>
          <cell r="D56">
            <v>17999</v>
          </cell>
          <cell r="E56">
            <v>6558.84</v>
          </cell>
        </row>
        <row r="57">
          <cell r="A57" t="str">
            <v>0723853929</v>
          </cell>
          <cell r="B57" t="str">
            <v>涞源英能新能源科技有限公司</v>
          </cell>
          <cell r="C57" t="str">
            <v>否</v>
          </cell>
          <cell r="D57">
            <v>43481</v>
          </cell>
          <cell r="E57">
            <v>15844.48</v>
          </cell>
        </row>
        <row r="58">
          <cell r="A58" t="str">
            <v>0723858083</v>
          </cell>
          <cell r="B58" t="str">
            <v>涞源英能新能源科技有限公司</v>
          </cell>
          <cell r="C58" t="str">
            <v>否</v>
          </cell>
          <cell r="D58">
            <v>39071</v>
          </cell>
          <cell r="E58">
            <v>14237.47</v>
          </cell>
        </row>
        <row r="59">
          <cell r="A59" t="str">
            <v>0723880154</v>
          </cell>
          <cell r="B59" t="str">
            <v>涞源英能新能源科技有限公司</v>
          </cell>
          <cell r="C59" t="str">
            <v>否</v>
          </cell>
          <cell r="D59">
            <v>32777</v>
          </cell>
          <cell r="E59">
            <v>11943.94</v>
          </cell>
        </row>
        <row r="60">
          <cell r="A60" t="str">
            <v>0723886732</v>
          </cell>
          <cell r="B60" t="str">
            <v>涞源英能新能源科技有限公司</v>
          </cell>
          <cell r="C60" t="str">
            <v>否</v>
          </cell>
          <cell r="D60">
            <v>42214</v>
          </cell>
          <cell r="E60">
            <v>15382.78</v>
          </cell>
        </row>
        <row r="61">
          <cell r="A61" t="str">
            <v>0723895163</v>
          </cell>
          <cell r="B61" t="str">
            <v>涞源英能新能源科技有限公司</v>
          </cell>
          <cell r="C61" t="str">
            <v>否</v>
          </cell>
          <cell r="D61">
            <v>42499</v>
          </cell>
          <cell r="E61">
            <v>15486.64</v>
          </cell>
        </row>
        <row r="62">
          <cell r="A62" t="str">
            <v>0723901569</v>
          </cell>
          <cell r="B62" t="str">
            <v>涞源英能新能源科技有限公司</v>
          </cell>
          <cell r="C62" t="str">
            <v>否</v>
          </cell>
          <cell r="D62">
            <v>42804</v>
          </cell>
          <cell r="E62">
            <v>15597.78</v>
          </cell>
        </row>
        <row r="63">
          <cell r="A63" t="str">
            <v>0723904047</v>
          </cell>
          <cell r="B63" t="str">
            <v>涞源英能新能源科技有限公司</v>
          </cell>
          <cell r="C63" t="str">
            <v>否</v>
          </cell>
          <cell r="D63">
            <v>42838</v>
          </cell>
          <cell r="E63">
            <v>15610.17</v>
          </cell>
        </row>
        <row r="64">
          <cell r="A64" t="str">
            <v>0723906551</v>
          </cell>
          <cell r="B64" t="str">
            <v>涞源英能新能源科技有限公司</v>
          </cell>
          <cell r="C64" t="str">
            <v>否</v>
          </cell>
          <cell r="D64">
            <v>37717</v>
          </cell>
          <cell r="E64">
            <v>13744.07</v>
          </cell>
        </row>
        <row r="65">
          <cell r="A65" t="str">
            <v>0723906782</v>
          </cell>
          <cell r="B65" t="str">
            <v>涞源英能新能源科技有限公司</v>
          </cell>
          <cell r="C65" t="str">
            <v>否</v>
          </cell>
          <cell r="D65">
            <v>20101</v>
          </cell>
          <cell r="E65">
            <v>7324.8</v>
          </cell>
        </row>
        <row r="66">
          <cell r="A66" t="str">
            <v>0723907394</v>
          </cell>
          <cell r="B66" t="str">
            <v>涞源英能新能源科技有限公司</v>
          </cell>
          <cell r="C66" t="str">
            <v>否</v>
          </cell>
          <cell r="D66">
            <v>17340</v>
          </cell>
          <cell r="E66">
            <v>6318.7</v>
          </cell>
        </row>
        <row r="67">
          <cell r="A67" t="str">
            <v>0723907697</v>
          </cell>
          <cell r="B67" t="str">
            <v>涞源英能新能源科技有限公司</v>
          </cell>
          <cell r="C67" t="str">
            <v>否</v>
          </cell>
          <cell r="D67">
            <v>46184</v>
          </cell>
          <cell r="E67">
            <v>16829.45</v>
          </cell>
        </row>
        <row r="68">
          <cell r="A68" t="str">
            <v>0723907831</v>
          </cell>
          <cell r="B68" t="str">
            <v>涞源英能新能源科技有限公司</v>
          </cell>
          <cell r="C68" t="str">
            <v>否</v>
          </cell>
          <cell r="D68">
            <v>31470</v>
          </cell>
          <cell r="E68">
            <v>11467.67</v>
          </cell>
        </row>
        <row r="69">
          <cell r="A69" t="str">
            <v>0723907873</v>
          </cell>
          <cell r="B69" t="str">
            <v>涞源英能新能源科技有限公司</v>
          </cell>
          <cell r="C69" t="str">
            <v>否</v>
          </cell>
          <cell r="D69">
            <v>46312</v>
          </cell>
          <cell r="E69">
            <v>16876.09</v>
          </cell>
        </row>
        <row r="70">
          <cell r="A70" t="str">
            <v>0723907945</v>
          </cell>
          <cell r="B70" t="str">
            <v>涞源英能新能源科技有限公司</v>
          </cell>
          <cell r="C70" t="str">
            <v>否</v>
          </cell>
          <cell r="D70">
            <v>20550</v>
          </cell>
          <cell r="E70">
            <v>7488.42</v>
          </cell>
        </row>
        <row r="71">
          <cell r="A71" t="str">
            <v>0723908111</v>
          </cell>
          <cell r="B71" t="str">
            <v>涞源英能新能源科技有限公司</v>
          </cell>
          <cell r="C71" t="str">
            <v>否</v>
          </cell>
          <cell r="D71">
            <v>38746</v>
          </cell>
          <cell r="E71">
            <v>14119.04</v>
          </cell>
        </row>
        <row r="72">
          <cell r="A72" t="str">
            <v>0723908166</v>
          </cell>
          <cell r="B72" t="str">
            <v>涞源英能新能源科技有限公司</v>
          </cell>
          <cell r="C72" t="str">
            <v>否</v>
          </cell>
          <cell r="D72">
            <v>46123</v>
          </cell>
          <cell r="E72">
            <v>16807.22</v>
          </cell>
        </row>
        <row r="73">
          <cell r="A73" t="str">
            <v>0723908502</v>
          </cell>
          <cell r="B73" t="str">
            <v>涞源英能新能源科技有限公司</v>
          </cell>
          <cell r="C73" t="str">
            <v>否</v>
          </cell>
          <cell r="D73">
            <v>44330</v>
          </cell>
          <cell r="E73">
            <v>16153.85</v>
          </cell>
        </row>
        <row r="74">
          <cell r="A74" t="str">
            <v>0723911007</v>
          </cell>
          <cell r="B74" t="str">
            <v>涞源英能新能源科技有限公司</v>
          </cell>
          <cell r="C74" t="str">
            <v>否</v>
          </cell>
          <cell r="D74">
            <v>45650</v>
          </cell>
          <cell r="E74">
            <v>16634.86</v>
          </cell>
        </row>
        <row r="75">
          <cell r="A75" t="str">
            <v>0723917379</v>
          </cell>
          <cell r="B75" t="str">
            <v>涞源英能新能源科技有限公司</v>
          </cell>
          <cell r="C75" t="str">
            <v>否</v>
          </cell>
          <cell r="D75">
            <v>42670</v>
          </cell>
          <cell r="E75">
            <v>15548.95</v>
          </cell>
        </row>
        <row r="76">
          <cell r="A76" t="str">
            <v>0723927107</v>
          </cell>
          <cell r="B76" t="str">
            <v>涞源英能新能源科技有限公司</v>
          </cell>
          <cell r="C76" t="str">
            <v>否</v>
          </cell>
          <cell r="D76">
            <v>42295</v>
          </cell>
          <cell r="E76">
            <v>15412.3</v>
          </cell>
        </row>
        <row r="77">
          <cell r="A77" t="str">
            <v>0723927149</v>
          </cell>
          <cell r="B77" t="str">
            <v>涞源英能新能源科技有限公司</v>
          </cell>
          <cell r="C77" t="str">
            <v>否</v>
          </cell>
          <cell r="D77">
            <v>42092</v>
          </cell>
          <cell r="E77">
            <v>15338.32</v>
          </cell>
        </row>
        <row r="78">
          <cell r="A78" t="str">
            <v>0723927208</v>
          </cell>
          <cell r="B78" t="str">
            <v>涞源英能新能源科技有限公司</v>
          </cell>
          <cell r="C78" t="str">
            <v>否</v>
          </cell>
          <cell r="D78">
            <v>40769</v>
          </cell>
          <cell r="E78">
            <v>14856.22</v>
          </cell>
        </row>
        <row r="79">
          <cell r="A79" t="str">
            <v>0723927279</v>
          </cell>
          <cell r="B79" t="str">
            <v>涞源英能新能源科技有限公司</v>
          </cell>
          <cell r="C79" t="str">
            <v>否</v>
          </cell>
          <cell r="D79">
            <v>41752</v>
          </cell>
          <cell r="E79">
            <v>15214.43</v>
          </cell>
        </row>
        <row r="80">
          <cell r="A80" t="str">
            <v>0723927367</v>
          </cell>
          <cell r="B80" t="str">
            <v>涞源英能新能源科技有限公司</v>
          </cell>
          <cell r="C80" t="str">
            <v>否</v>
          </cell>
          <cell r="D80">
            <v>41724</v>
          </cell>
          <cell r="E80">
            <v>15204.23</v>
          </cell>
        </row>
        <row r="81">
          <cell r="A81" t="str">
            <v>0723927426</v>
          </cell>
          <cell r="B81" t="str">
            <v>涞源英能新能源科技有限公司</v>
          </cell>
          <cell r="C81" t="str">
            <v>否</v>
          </cell>
          <cell r="D81">
            <v>40788</v>
          </cell>
          <cell r="E81">
            <v>14863.15</v>
          </cell>
        </row>
        <row r="82">
          <cell r="A82" t="str">
            <v>0723928953</v>
          </cell>
          <cell r="B82" t="str">
            <v>涞源英能新能源科技有限公司</v>
          </cell>
          <cell r="C82" t="str">
            <v>否</v>
          </cell>
          <cell r="D82">
            <v>45640</v>
          </cell>
          <cell r="E82">
            <v>16631.22</v>
          </cell>
        </row>
        <row r="83">
          <cell r="A83" t="str">
            <v>0723930295</v>
          </cell>
          <cell r="B83" t="str">
            <v>涞源英能新能源科技有限公司</v>
          </cell>
          <cell r="C83" t="str">
            <v>否</v>
          </cell>
          <cell r="D83">
            <v>42614</v>
          </cell>
          <cell r="E83">
            <v>15528.54</v>
          </cell>
        </row>
        <row r="84">
          <cell r="A84" t="str">
            <v>0723931269</v>
          </cell>
          <cell r="B84" t="str">
            <v>涞源英能新能源科技有限公司</v>
          </cell>
          <cell r="C84" t="str">
            <v>否</v>
          </cell>
          <cell r="D84">
            <v>39504</v>
          </cell>
          <cell r="E84">
            <v>14395.26</v>
          </cell>
        </row>
        <row r="85">
          <cell r="A85" t="str">
            <v>0723933816</v>
          </cell>
          <cell r="B85" t="str">
            <v>涞源英能新能源科技有限公司</v>
          </cell>
          <cell r="C85" t="str">
            <v>否</v>
          </cell>
          <cell r="D85">
            <v>43468</v>
          </cell>
          <cell r="E85">
            <v>15839.74</v>
          </cell>
        </row>
        <row r="86">
          <cell r="A86" t="str">
            <v>0723934170</v>
          </cell>
          <cell r="B86" t="str">
            <v>涞源英能新能源科技有限公司</v>
          </cell>
          <cell r="C86" t="str">
            <v>否</v>
          </cell>
          <cell r="D86">
            <v>44612</v>
          </cell>
          <cell r="E86">
            <v>16256.61</v>
          </cell>
        </row>
        <row r="87">
          <cell r="A87" t="str">
            <v>0723948287</v>
          </cell>
          <cell r="B87" t="str">
            <v>涞源英能新能源科技有限公司</v>
          </cell>
          <cell r="C87" t="str">
            <v>否</v>
          </cell>
          <cell r="D87">
            <v>44999</v>
          </cell>
          <cell r="E87">
            <v>16397.64</v>
          </cell>
        </row>
        <row r="88">
          <cell r="A88" t="str">
            <v>0723950271</v>
          </cell>
          <cell r="B88" t="str">
            <v>涞源英能新能源科技有限公司</v>
          </cell>
          <cell r="C88" t="str">
            <v>否</v>
          </cell>
          <cell r="D88">
            <v>44585</v>
          </cell>
          <cell r="E88">
            <v>16246.77</v>
          </cell>
        </row>
        <row r="89">
          <cell r="A89" t="str">
            <v>0723950659</v>
          </cell>
          <cell r="B89" t="str">
            <v>涞源英能新能源科技有限公司</v>
          </cell>
          <cell r="C89" t="str">
            <v>否</v>
          </cell>
          <cell r="D89">
            <v>42793</v>
          </cell>
          <cell r="E89">
            <v>15593.77</v>
          </cell>
        </row>
        <row r="90">
          <cell r="A90" t="str">
            <v>0723950880</v>
          </cell>
          <cell r="B90" t="str">
            <v>涞源英能新能源科技有限公司</v>
          </cell>
          <cell r="C90" t="str">
            <v>否</v>
          </cell>
          <cell r="D90">
            <v>40702</v>
          </cell>
          <cell r="E90">
            <v>14831.81</v>
          </cell>
        </row>
        <row r="91">
          <cell r="A91" t="str">
            <v>0723956686</v>
          </cell>
          <cell r="B91" t="str">
            <v>涞源英能新能源科技有限公司</v>
          </cell>
          <cell r="C91" t="str">
            <v>否</v>
          </cell>
          <cell r="D91">
            <v>34976</v>
          </cell>
          <cell r="E91">
            <v>12745.25</v>
          </cell>
        </row>
        <row r="92">
          <cell r="A92" t="str">
            <v>0723956833</v>
          </cell>
          <cell r="B92" t="str">
            <v>涞源英能新能源科技有限公司</v>
          </cell>
          <cell r="C92" t="str">
            <v>否</v>
          </cell>
          <cell r="D92">
            <v>17378</v>
          </cell>
          <cell r="E92">
            <v>6332.54</v>
          </cell>
        </row>
        <row r="93">
          <cell r="A93" t="str">
            <v>0723960591</v>
          </cell>
          <cell r="B93" t="str">
            <v>涞源英能新能源科技有限公司</v>
          </cell>
          <cell r="C93" t="str">
            <v>否</v>
          </cell>
          <cell r="D93">
            <v>45076</v>
          </cell>
          <cell r="E93">
            <v>16425.69</v>
          </cell>
        </row>
        <row r="94">
          <cell r="A94" t="str">
            <v>0723960852</v>
          </cell>
          <cell r="B94" t="str">
            <v>涞源英能新能源科技有限公司</v>
          </cell>
          <cell r="C94" t="str">
            <v>否</v>
          </cell>
          <cell r="D94">
            <v>42737</v>
          </cell>
          <cell r="E94">
            <v>15573.36</v>
          </cell>
        </row>
        <row r="95">
          <cell r="A95" t="str">
            <v>0723962005</v>
          </cell>
          <cell r="B95" t="str">
            <v>涞源英能新能源科技有限公司</v>
          </cell>
          <cell r="C95" t="str">
            <v>否</v>
          </cell>
          <cell r="D95">
            <v>44184</v>
          </cell>
          <cell r="E95">
            <v>16100.65</v>
          </cell>
        </row>
        <row r="96">
          <cell r="A96" t="str">
            <v>0723963499</v>
          </cell>
          <cell r="B96" t="str">
            <v>涞源英能新能源科技有限公司</v>
          </cell>
          <cell r="C96" t="str">
            <v>否</v>
          </cell>
          <cell r="D96">
            <v>45230</v>
          </cell>
          <cell r="E96">
            <v>16481.81</v>
          </cell>
        </row>
        <row r="97">
          <cell r="A97" t="str">
            <v>0723963532</v>
          </cell>
          <cell r="B97" t="str">
            <v>涞源英能新能源科技有限公司</v>
          </cell>
          <cell r="C97" t="str">
            <v>否</v>
          </cell>
          <cell r="D97">
            <v>46081</v>
          </cell>
          <cell r="E97">
            <v>16791.92</v>
          </cell>
        </row>
        <row r="98">
          <cell r="A98" t="str">
            <v>0723963620</v>
          </cell>
          <cell r="B98" t="str">
            <v>涞源英能新能源科技有限公司</v>
          </cell>
          <cell r="C98" t="str">
            <v>否</v>
          </cell>
          <cell r="D98">
            <v>11832</v>
          </cell>
          <cell r="E98">
            <v>4311.58</v>
          </cell>
        </row>
        <row r="99">
          <cell r="A99" t="str">
            <v>0723965860</v>
          </cell>
          <cell r="B99" t="str">
            <v>涞源英能新能源科技有限公司</v>
          </cell>
          <cell r="C99" t="str">
            <v>否</v>
          </cell>
          <cell r="D99">
            <v>13767</v>
          </cell>
          <cell r="E99">
            <v>5016.69</v>
          </cell>
        </row>
        <row r="100">
          <cell r="A100" t="str">
            <v>0723970202</v>
          </cell>
          <cell r="B100" t="str">
            <v>涞源英能新能源科技有限公司</v>
          </cell>
          <cell r="C100" t="str">
            <v>否</v>
          </cell>
          <cell r="D100">
            <v>6421</v>
          </cell>
          <cell r="E100">
            <v>2339.81</v>
          </cell>
        </row>
        <row r="101">
          <cell r="A101" t="str">
            <v>0723970462</v>
          </cell>
          <cell r="B101" t="str">
            <v>涞源英能新能源科技有限公司</v>
          </cell>
          <cell r="C101" t="str">
            <v>否</v>
          </cell>
          <cell r="D101">
            <v>32455</v>
          </cell>
          <cell r="E101">
            <v>11826.6</v>
          </cell>
        </row>
        <row r="102">
          <cell r="A102" t="str">
            <v>0724014387</v>
          </cell>
          <cell r="B102" t="str">
            <v>涞源英能新能源科技有限公司</v>
          </cell>
          <cell r="C102" t="str">
            <v>否</v>
          </cell>
          <cell r="D102">
            <v>30647</v>
          </cell>
          <cell r="E102">
            <v>11167.77</v>
          </cell>
        </row>
        <row r="103">
          <cell r="A103" t="str">
            <v>0724016660</v>
          </cell>
          <cell r="B103" t="str">
            <v>涞源英能新能源科技有限公司</v>
          </cell>
          <cell r="C103" t="str">
            <v>否</v>
          </cell>
          <cell r="D103">
            <v>43892</v>
          </cell>
          <cell r="E103">
            <v>15994.24</v>
          </cell>
        </row>
        <row r="104">
          <cell r="A104" t="str">
            <v>0724027127</v>
          </cell>
          <cell r="B104" t="str">
            <v>涞源英能新能源科技有限公司</v>
          </cell>
          <cell r="C104" t="str">
            <v>否</v>
          </cell>
          <cell r="D104">
            <v>45902</v>
          </cell>
          <cell r="E104">
            <v>16726.69</v>
          </cell>
        </row>
        <row r="105">
          <cell r="A105" t="str">
            <v>0724041147</v>
          </cell>
          <cell r="B105" t="str">
            <v>涞源英能新能源科技有限公司</v>
          </cell>
          <cell r="C105" t="str">
            <v>否</v>
          </cell>
          <cell r="D105">
            <v>44074</v>
          </cell>
          <cell r="E105">
            <v>16060.57</v>
          </cell>
        </row>
        <row r="106">
          <cell r="A106" t="str">
            <v>0724041886</v>
          </cell>
          <cell r="B106" t="str">
            <v>涞源英能新能源科技有限公司</v>
          </cell>
          <cell r="C106" t="str">
            <v>否</v>
          </cell>
          <cell r="D106">
            <v>45481</v>
          </cell>
          <cell r="E106">
            <v>16573.28</v>
          </cell>
        </row>
        <row r="107">
          <cell r="A107" t="str">
            <v>0724047321</v>
          </cell>
          <cell r="B107" t="str">
            <v>涞源英能新能源科技有限公司</v>
          </cell>
          <cell r="C107" t="str">
            <v>否</v>
          </cell>
          <cell r="D107">
            <v>44308</v>
          </cell>
          <cell r="E107">
            <v>16145.84</v>
          </cell>
        </row>
        <row r="108">
          <cell r="A108" t="str">
            <v>0724048236</v>
          </cell>
          <cell r="B108" t="str">
            <v>涞源英能新能源科技有限公司</v>
          </cell>
          <cell r="C108" t="str">
            <v>否</v>
          </cell>
          <cell r="D108">
            <v>44124</v>
          </cell>
          <cell r="E108">
            <v>16078.79</v>
          </cell>
        </row>
        <row r="109">
          <cell r="A109" t="str">
            <v>0724052806</v>
          </cell>
          <cell r="B109" t="str">
            <v>涞源英能新能源科技有限公司</v>
          </cell>
          <cell r="C109" t="str">
            <v>否</v>
          </cell>
          <cell r="D109">
            <v>43987</v>
          </cell>
          <cell r="E109">
            <v>16028.86</v>
          </cell>
        </row>
        <row r="110">
          <cell r="A110" t="str">
            <v>0724053896</v>
          </cell>
          <cell r="B110" t="str">
            <v>涞源英能新能源科技有限公司</v>
          </cell>
          <cell r="C110" t="str">
            <v>否</v>
          </cell>
          <cell r="D110">
            <v>43619</v>
          </cell>
          <cell r="E110">
            <v>15894.76</v>
          </cell>
        </row>
        <row r="111">
          <cell r="A111" t="str">
            <v>0724056101</v>
          </cell>
          <cell r="B111" t="str">
            <v>涞源英能新能源科技有限公司</v>
          </cell>
          <cell r="C111" t="str">
            <v>否</v>
          </cell>
          <cell r="D111">
            <v>45247</v>
          </cell>
          <cell r="E111">
            <v>16488.01</v>
          </cell>
        </row>
        <row r="112">
          <cell r="A112" t="str">
            <v>0724057061</v>
          </cell>
          <cell r="B112" t="str">
            <v>涞源英能新能源科技有限公司</v>
          </cell>
          <cell r="C112" t="str">
            <v>否</v>
          </cell>
          <cell r="D112">
            <v>42208</v>
          </cell>
          <cell r="E112">
            <v>15380.6</v>
          </cell>
        </row>
        <row r="113">
          <cell r="A113" t="str">
            <v>0724057449</v>
          </cell>
          <cell r="B113" t="str">
            <v>涞源英能新能源科技有限公司</v>
          </cell>
          <cell r="C113" t="str">
            <v>否</v>
          </cell>
          <cell r="D113">
            <v>41044</v>
          </cell>
          <cell r="E113">
            <v>14956.43</v>
          </cell>
        </row>
        <row r="114">
          <cell r="A114" t="str">
            <v>0724058875</v>
          </cell>
          <cell r="B114" t="str">
            <v>涞源英能新能源科技有限公司</v>
          </cell>
          <cell r="C114" t="str">
            <v>否</v>
          </cell>
          <cell r="D114">
            <v>43582</v>
          </cell>
          <cell r="E114">
            <v>15881.28</v>
          </cell>
        </row>
        <row r="115">
          <cell r="A115" t="str">
            <v>0724068065</v>
          </cell>
          <cell r="B115" t="str">
            <v>涞源英能新能源科技有限公司</v>
          </cell>
          <cell r="C115" t="str">
            <v>否</v>
          </cell>
          <cell r="D115">
            <v>45078</v>
          </cell>
          <cell r="E115">
            <v>16426.42</v>
          </cell>
        </row>
        <row r="116">
          <cell r="A116" t="str">
            <v>0724170238</v>
          </cell>
          <cell r="B116" t="str">
            <v>涞源英能新能源科技有限公司</v>
          </cell>
          <cell r="C116" t="str">
            <v>否</v>
          </cell>
          <cell r="D116">
            <v>42272</v>
          </cell>
          <cell r="E116">
            <v>15403.92</v>
          </cell>
        </row>
        <row r="117">
          <cell r="A117" t="str">
            <v>0724170384</v>
          </cell>
          <cell r="B117" t="str">
            <v>涞源英能新能源科技有限公司</v>
          </cell>
          <cell r="C117" t="str">
            <v>否</v>
          </cell>
          <cell r="D117">
            <v>44256</v>
          </cell>
          <cell r="E117">
            <v>16126.89</v>
          </cell>
        </row>
        <row r="118">
          <cell r="A118" t="str">
            <v>0724170485</v>
          </cell>
          <cell r="B118" t="str">
            <v>涞源英能新能源科技有限公司</v>
          </cell>
          <cell r="C118" t="str">
            <v>否</v>
          </cell>
          <cell r="D118">
            <v>16288</v>
          </cell>
          <cell r="E118">
            <v>5935.35</v>
          </cell>
        </row>
        <row r="119">
          <cell r="A119" t="str">
            <v>0724170720</v>
          </cell>
          <cell r="B119" t="str">
            <v>涞源英能新能源科技有限公司</v>
          </cell>
          <cell r="C119" t="str">
            <v>否</v>
          </cell>
          <cell r="D119">
            <v>43630</v>
          </cell>
          <cell r="E119">
            <v>15898.77</v>
          </cell>
        </row>
        <row r="120">
          <cell r="A120" t="str">
            <v>0724171114</v>
          </cell>
          <cell r="B120" t="str">
            <v>涞源英能新能源科技有限公司</v>
          </cell>
          <cell r="C120" t="str">
            <v>否</v>
          </cell>
          <cell r="D120">
            <v>43909</v>
          </cell>
          <cell r="E120">
            <v>16000.44</v>
          </cell>
        </row>
        <row r="121">
          <cell r="A121" t="str">
            <v>0724174940</v>
          </cell>
          <cell r="B121" t="str">
            <v>涞源英能新能源科技有限公司</v>
          </cell>
          <cell r="C121" t="str">
            <v>否</v>
          </cell>
          <cell r="D121">
            <v>45644</v>
          </cell>
          <cell r="E121">
            <v>16632.67</v>
          </cell>
        </row>
        <row r="122">
          <cell r="A122" t="str">
            <v>0724175031</v>
          </cell>
          <cell r="B122" t="str">
            <v>涞源英能新能源科技有限公司</v>
          </cell>
          <cell r="C122" t="str">
            <v>否</v>
          </cell>
          <cell r="D122">
            <v>46106</v>
          </cell>
          <cell r="E122">
            <v>16801.03</v>
          </cell>
        </row>
        <row r="123">
          <cell r="A123" t="str">
            <v>0724175480</v>
          </cell>
          <cell r="B123" t="str">
            <v>涞源英能新能源科技有限公司</v>
          </cell>
          <cell r="C123" t="str">
            <v>否</v>
          </cell>
          <cell r="D123">
            <v>30534</v>
          </cell>
          <cell r="E123">
            <v>11126.59</v>
          </cell>
        </row>
        <row r="124">
          <cell r="A124" t="str">
            <v>0724175594</v>
          </cell>
          <cell r="B124" t="str">
            <v>涞源英能新能源科技有限公司</v>
          </cell>
          <cell r="C124" t="str">
            <v>否</v>
          </cell>
          <cell r="D124">
            <v>45721</v>
          </cell>
          <cell r="E124">
            <v>16660.73</v>
          </cell>
        </row>
        <row r="125">
          <cell r="A125" t="str">
            <v>0724176021</v>
          </cell>
          <cell r="B125" t="str">
            <v>涞源英能新能源科技有限公司</v>
          </cell>
          <cell r="C125" t="str">
            <v>否</v>
          </cell>
          <cell r="D125">
            <v>44873</v>
          </cell>
          <cell r="E125">
            <v>16351.72</v>
          </cell>
        </row>
        <row r="126">
          <cell r="A126" t="str">
            <v>0724185856</v>
          </cell>
          <cell r="B126" t="str">
            <v>涞源英能新能源科技有限公司</v>
          </cell>
          <cell r="C126" t="str">
            <v>否</v>
          </cell>
          <cell r="D126">
            <v>43922</v>
          </cell>
          <cell r="E126">
            <v>16005.18</v>
          </cell>
        </row>
        <row r="127">
          <cell r="A127" t="str">
            <v>0724186194</v>
          </cell>
          <cell r="B127" t="str">
            <v>涞源英能新能源科技有限公司</v>
          </cell>
          <cell r="C127" t="str">
            <v>否</v>
          </cell>
          <cell r="D127">
            <v>44380</v>
          </cell>
          <cell r="E127">
            <v>16172.07</v>
          </cell>
        </row>
        <row r="128">
          <cell r="A128" t="str">
            <v>0724218385</v>
          </cell>
          <cell r="B128" t="str">
            <v>涞源英能新能源科技有限公司</v>
          </cell>
          <cell r="C128" t="str">
            <v>否</v>
          </cell>
          <cell r="D128">
            <v>45329</v>
          </cell>
          <cell r="E128">
            <v>16517.89</v>
          </cell>
        </row>
        <row r="129">
          <cell r="A129" t="str">
            <v>0724219519</v>
          </cell>
          <cell r="B129" t="str">
            <v>涞源英能新能源科技有限公司</v>
          </cell>
          <cell r="C129" t="str">
            <v>否</v>
          </cell>
          <cell r="D129">
            <v>45056</v>
          </cell>
          <cell r="E129">
            <v>16418.41</v>
          </cell>
        </row>
        <row r="130">
          <cell r="A130" t="str">
            <v>0724222160</v>
          </cell>
          <cell r="B130" t="str">
            <v>涞源英能新能源科技有限公司</v>
          </cell>
          <cell r="C130" t="str">
            <v>否</v>
          </cell>
          <cell r="D130">
            <v>44219</v>
          </cell>
          <cell r="E130">
            <v>16113.4</v>
          </cell>
        </row>
        <row r="131">
          <cell r="A131" t="str">
            <v>0724297654</v>
          </cell>
          <cell r="B131" t="str">
            <v>涞源英能新能源科技有限公司</v>
          </cell>
          <cell r="C131" t="str">
            <v>否</v>
          </cell>
          <cell r="D131">
            <v>46835</v>
          </cell>
          <cell r="E131">
            <v>17066.67</v>
          </cell>
        </row>
        <row r="132">
          <cell r="A132" t="str">
            <v>0724301458</v>
          </cell>
          <cell r="B132" t="str">
            <v>涞源英能新能源科技有限公司</v>
          </cell>
          <cell r="C132" t="str">
            <v>否</v>
          </cell>
          <cell r="D132">
            <v>46794</v>
          </cell>
          <cell r="E132">
            <v>17051.73</v>
          </cell>
        </row>
        <row r="133">
          <cell r="A133" t="str">
            <v>0724450714</v>
          </cell>
          <cell r="B133" t="str">
            <v>涞源英能新能源科技有限公司</v>
          </cell>
          <cell r="C133" t="str">
            <v>否</v>
          </cell>
          <cell r="D133">
            <v>45241</v>
          </cell>
          <cell r="E133">
            <v>16485.82</v>
          </cell>
        </row>
        <row r="134">
          <cell r="A134" t="str">
            <v>0724454761</v>
          </cell>
          <cell r="B134" t="str">
            <v>涞源英能新能源科技有限公司</v>
          </cell>
          <cell r="C134" t="str">
            <v>否</v>
          </cell>
          <cell r="D134">
            <v>45766</v>
          </cell>
          <cell r="E134">
            <v>16677.13</v>
          </cell>
        </row>
        <row r="135">
          <cell r="A135" t="str">
            <v>0724497676</v>
          </cell>
          <cell r="B135" t="str">
            <v>涞源英能新能源科技有限公司</v>
          </cell>
          <cell r="C135" t="str">
            <v>否</v>
          </cell>
          <cell r="D135">
            <v>14455</v>
          </cell>
          <cell r="E135">
            <v>5267.4</v>
          </cell>
        </row>
        <row r="136">
          <cell r="A136" t="str">
            <v>0724497940</v>
          </cell>
          <cell r="B136" t="str">
            <v>涞源英能新能源科技有限公司</v>
          </cell>
          <cell r="C136" t="str">
            <v>否</v>
          </cell>
          <cell r="D136">
            <v>45338</v>
          </cell>
          <cell r="E136">
            <v>16521.17</v>
          </cell>
        </row>
        <row r="137">
          <cell r="A137" t="str">
            <v>0724498217</v>
          </cell>
          <cell r="B137" t="str">
            <v>涞源英能新能源科技有限公司</v>
          </cell>
          <cell r="C137" t="str">
            <v>否</v>
          </cell>
          <cell r="D137">
            <v>29256</v>
          </cell>
          <cell r="E137">
            <v>10660.89</v>
          </cell>
        </row>
        <row r="138">
          <cell r="A138" t="str">
            <v>0724498624</v>
          </cell>
          <cell r="B138" t="str">
            <v>涞源英能新能源科技有限公司</v>
          </cell>
          <cell r="C138" t="str">
            <v>否</v>
          </cell>
          <cell r="D138">
            <v>46094</v>
          </cell>
          <cell r="E138">
            <v>16796.65</v>
          </cell>
        </row>
        <row r="139">
          <cell r="A139" t="str">
            <v>0724498796</v>
          </cell>
          <cell r="B139" t="str">
            <v>涞源英能新能源科技有限公司</v>
          </cell>
          <cell r="C139" t="str">
            <v>否</v>
          </cell>
          <cell r="D139">
            <v>46606</v>
          </cell>
          <cell r="E139">
            <v>16983.23</v>
          </cell>
        </row>
        <row r="140">
          <cell r="A140" t="str">
            <v>0724603408</v>
          </cell>
          <cell r="B140" t="str">
            <v>涞源英能新能源科技有限公司</v>
          </cell>
          <cell r="C140" t="str">
            <v>否</v>
          </cell>
          <cell r="D140">
            <v>43133</v>
          </cell>
          <cell r="E140">
            <v>15717.67</v>
          </cell>
        </row>
        <row r="141">
          <cell r="A141" t="str">
            <v>0724604313</v>
          </cell>
          <cell r="B141" t="str">
            <v>涞源英能新能源科技有限公司</v>
          </cell>
          <cell r="C141" t="str">
            <v>否</v>
          </cell>
          <cell r="D141">
            <v>22040</v>
          </cell>
          <cell r="E141">
            <v>8031.38</v>
          </cell>
        </row>
        <row r="142">
          <cell r="A142" t="str">
            <v>0724606768</v>
          </cell>
          <cell r="B142" t="str">
            <v>涞源英能新能源科技有限公司</v>
          </cell>
          <cell r="C142" t="str">
            <v>否</v>
          </cell>
          <cell r="D142">
            <v>43349</v>
          </cell>
          <cell r="E142">
            <v>15796.38</v>
          </cell>
        </row>
        <row r="143">
          <cell r="A143" t="str">
            <v>0724606915</v>
          </cell>
          <cell r="B143" t="str">
            <v>涞源英能新能源科技有限公司</v>
          </cell>
          <cell r="C143" t="str">
            <v>否</v>
          </cell>
          <cell r="D143">
            <v>42352</v>
          </cell>
          <cell r="E143">
            <v>15433.07</v>
          </cell>
        </row>
        <row r="144">
          <cell r="A144" t="str">
            <v>0724607152</v>
          </cell>
          <cell r="B144" t="str">
            <v>涞源英能新能源科技有限公司</v>
          </cell>
          <cell r="C144" t="str">
            <v>否</v>
          </cell>
          <cell r="D144">
            <v>36662</v>
          </cell>
          <cell r="E144">
            <v>13359.63</v>
          </cell>
        </row>
        <row r="145">
          <cell r="A145" t="str">
            <v>0724698750</v>
          </cell>
          <cell r="B145" t="str">
            <v>涞源英能新能源科技有限公司</v>
          </cell>
          <cell r="C145" t="str">
            <v>否</v>
          </cell>
          <cell r="D145">
            <v>27527</v>
          </cell>
          <cell r="E145">
            <v>10030.84</v>
          </cell>
        </row>
        <row r="146">
          <cell r="A146" t="str">
            <v>0724705016</v>
          </cell>
          <cell r="B146" t="str">
            <v>涞源英能新能源科技有限公司</v>
          </cell>
          <cell r="C146" t="str">
            <v>否</v>
          </cell>
          <cell r="D146">
            <v>36758</v>
          </cell>
          <cell r="E146">
            <v>13394.62</v>
          </cell>
        </row>
        <row r="147">
          <cell r="A147" t="str">
            <v>0724712034</v>
          </cell>
          <cell r="B147" t="str">
            <v>涞源英能新能源科技有限公司</v>
          </cell>
          <cell r="C147" t="str">
            <v>否</v>
          </cell>
          <cell r="D147">
            <v>44060</v>
          </cell>
          <cell r="E147">
            <v>16055.46</v>
          </cell>
        </row>
        <row r="148">
          <cell r="A148" t="str">
            <v>0724712076</v>
          </cell>
          <cell r="B148" t="str">
            <v>涞源英能新能源科技有限公司</v>
          </cell>
          <cell r="C148" t="str">
            <v>否</v>
          </cell>
          <cell r="D148">
            <v>46552</v>
          </cell>
          <cell r="E148">
            <v>16963.55</v>
          </cell>
        </row>
        <row r="149">
          <cell r="A149" t="str">
            <v>0724712425</v>
          </cell>
          <cell r="B149" t="str">
            <v>涞源英能新能源科技有限公司</v>
          </cell>
          <cell r="C149" t="str">
            <v>否</v>
          </cell>
          <cell r="D149">
            <v>18672</v>
          </cell>
          <cell r="E149">
            <v>6804.08</v>
          </cell>
        </row>
        <row r="150">
          <cell r="A150" t="str">
            <v>0724712496</v>
          </cell>
          <cell r="B150" t="str">
            <v>涞源英能新能源科技有限公司</v>
          </cell>
          <cell r="C150" t="str">
            <v>否</v>
          </cell>
          <cell r="D150">
            <v>40337</v>
          </cell>
          <cell r="E150">
            <v>14698.8</v>
          </cell>
        </row>
        <row r="151">
          <cell r="A151" t="str">
            <v>0724716805</v>
          </cell>
          <cell r="B151" t="str">
            <v>涞源英能新能源科技有限公司</v>
          </cell>
          <cell r="C151" t="str">
            <v>否</v>
          </cell>
          <cell r="D151">
            <v>45493</v>
          </cell>
          <cell r="E151">
            <v>16577.65</v>
          </cell>
        </row>
        <row r="152">
          <cell r="A152" t="str">
            <v>0724716850</v>
          </cell>
          <cell r="B152" t="str">
            <v>涞源英能新能源科技有限公司</v>
          </cell>
          <cell r="C152" t="str">
            <v>否</v>
          </cell>
          <cell r="D152">
            <v>46259</v>
          </cell>
          <cell r="E152">
            <v>16856.78</v>
          </cell>
        </row>
        <row r="153">
          <cell r="A153" t="str">
            <v>0724716964</v>
          </cell>
          <cell r="B153" t="str">
            <v>涞源英能新能源科技有限公司</v>
          </cell>
          <cell r="C153" t="str">
            <v>否</v>
          </cell>
          <cell r="D153">
            <v>46136</v>
          </cell>
          <cell r="E153">
            <v>16811.96</v>
          </cell>
        </row>
        <row r="154">
          <cell r="A154" t="str">
            <v>0724717071</v>
          </cell>
          <cell r="B154" t="str">
            <v>涞源英能新能源科技有限公司</v>
          </cell>
          <cell r="C154" t="str">
            <v>否</v>
          </cell>
          <cell r="D154">
            <v>44364</v>
          </cell>
          <cell r="E154">
            <v>16166.24</v>
          </cell>
        </row>
        <row r="155">
          <cell r="A155" t="str">
            <v>0724717101</v>
          </cell>
          <cell r="B155" t="str">
            <v>涞源英能新能源科技有限公司</v>
          </cell>
          <cell r="C155" t="str">
            <v>否</v>
          </cell>
          <cell r="D155">
            <v>41390</v>
          </cell>
          <cell r="E155">
            <v>15082.52</v>
          </cell>
        </row>
        <row r="156">
          <cell r="A156" t="str">
            <v>0724717358</v>
          </cell>
          <cell r="B156" t="str">
            <v>涞源英能新能源科技有限公司</v>
          </cell>
          <cell r="C156" t="str">
            <v>否</v>
          </cell>
          <cell r="D156">
            <v>40067</v>
          </cell>
          <cell r="E156">
            <v>14600.41</v>
          </cell>
        </row>
        <row r="157">
          <cell r="A157" t="str">
            <v>0724719556</v>
          </cell>
          <cell r="B157" t="str">
            <v>涞源英能新能源科技有限公司</v>
          </cell>
          <cell r="C157" t="str">
            <v>否</v>
          </cell>
          <cell r="D157">
            <v>42078</v>
          </cell>
          <cell r="E157">
            <v>15333.22</v>
          </cell>
        </row>
        <row r="158">
          <cell r="A158" t="str">
            <v>0724719598</v>
          </cell>
          <cell r="B158" t="str">
            <v>涞源英能新能源科技有限公司</v>
          </cell>
          <cell r="C158" t="str">
            <v>否</v>
          </cell>
          <cell r="D158">
            <v>46033</v>
          </cell>
          <cell r="E158">
            <v>16774.43</v>
          </cell>
        </row>
        <row r="159">
          <cell r="A159" t="str">
            <v>0724719673</v>
          </cell>
          <cell r="B159" t="str">
            <v>涞源英能新能源科技有限公司</v>
          </cell>
          <cell r="C159" t="str">
            <v>否</v>
          </cell>
          <cell r="D159">
            <v>43181</v>
          </cell>
          <cell r="E159">
            <v>15735.16</v>
          </cell>
        </row>
        <row r="160">
          <cell r="A160" t="str">
            <v>0724719787</v>
          </cell>
          <cell r="B160" t="str">
            <v>涞源英能新能源科技有限公司</v>
          </cell>
          <cell r="C160" t="str">
            <v>否</v>
          </cell>
          <cell r="D160">
            <v>40330</v>
          </cell>
          <cell r="E160">
            <v>14696.25</v>
          </cell>
        </row>
        <row r="161">
          <cell r="A161" t="str">
            <v>0724720433</v>
          </cell>
          <cell r="B161" t="str">
            <v>涞源英能新能源科技有限公司</v>
          </cell>
          <cell r="C161" t="str">
            <v>否</v>
          </cell>
          <cell r="D161">
            <v>41714</v>
          </cell>
          <cell r="E161">
            <v>15200.58</v>
          </cell>
        </row>
        <row r="162">
          <cell r="A162" t="str">
            <v>0724722194</v>
          </cell>
          <cell r="B162" t="str">
            <v>涞源英能新能源科技有限公司</v>
          </cell>
          <cell r="C162" t="str">
            <v>否</v>
          </cell>
          <cell r="D162">
            <v>46817</v>
          </cell>
          <cell r="E162">
            <v>17060.11</v>
          </cell>
        </row>
        <row r="163">
          <cell r="A163" t="str">
            <v>0724722471</v>
          </cell>
          <cell r="B163" t="str">
            <v>涞源英能新能源科技有限公司</v>
          </cell>
          <cell r="C163" t="str">
            <v>否</v>
          </cell>
          <cell r="D163">
            <v>44844</v>
          </cell>
          <cell r="E163">
            <v>16341.15</v>
          </cell>
        </row>
        <row r="164">
          <cell r="A164" t="str">
            <v>0724722673</v>
          </cell>
          <cell r="B164" t="str">
            <v>涞源英能新能源科技有限公司</v>
          </cell>
          <cell r="C164" t="str">
            <v>否</v>
          </cell>
          <cell r="D164">
            <v>45180</v>
          </cell>
          <cell r="E164">
            <v>16463.59</v>
          </cell>
        </row>
        <row r="165">
          <cell r="A165" t="str">
            <v>0724722859</v>
          </cell>
          <cell r="B165" t="str">
            <v>涞源英能新能源科技有限公司</v>
          </cell>
          <cell r="C165" t="str">
            <v>否</v>
          </cell>
          <cell r="D165">
            <v>45719</v>
          </cell>
          <cell r="E165">
            <v>16660</v>
          </cell>
        </row>
        <row r="166">
          <cell r="A166" t="str">
            <v>0724737174</v>
          </cell>
          <cell r="B166" t="str">
            <v>涞源英能新能源科技有限公司</v>
          </cell>
          <cell r="C166" t="str">
            <v>否</v>
          </cell>
          <cell r="D166">
            <v>39856</v>
          </cell>
          <cell r="E166">
            <v>14523.53</v>
          </cell>
        </row>
        <row r="167">
          <cell r="A167" t="str">
            <v>0724763029</v>
          </cell>
          <cell r="B167" t="str">
            <v>涞源英能新能源科技有限公司</v>
          </cell>
          <cell r="C167" t="str">
            <v>否</v>
          </cell>
          <cell r="D167">
            <v>40675</v>
          </cell>
          <cell r="E167">
            <v>14821.97</v>
          </cell>
        </row>
        <row r="168">
          <cell r="A168" t="str">
            <v>0724764660</v>
          </cell>
          <cell r="B168" t="str">
            <v>涞源英能新能源科技有限公司</v>
          </cell>
          <cell r="C168" t="str">
            <v>否</v>
          </cell>
          <cell r="D168">
            <v>45194</v>
          </cell>
          <cell r="E168">
            <v>16468.69</v>
          </cell>
        </row>
        <row r="169">
          <cell r="A169" t="str">
            <v>0724879441</v>
          </cell>
          <cell r="B169" t="str">
            <v>涞源英能新能源科技有限公司</v>
          </cell>
          <cell r="C169" t="str">
            <v>否</v>
          </cell>
          <cell r="D169">
            <v>44606</v>
          </cell>
          <cell r="E169">
            <v>16254.43</v>
          </cell>
        </row>
        <row r="170">
          <cell r="A170" t="str">
            <v>0724889888</v>
          </cell>
          <cell r="B170" t="str">
            <v>涞源英能新能源科技有限公司</v>
          </cell>
          <cell r="C170" t="str">
            <v>否</v>
          </cell>
          <cell r="D170">
            <v>42672</v>
          </cell>
          <cell r="E170">
            <v>15549.68</v>
          </cell>
        </row>
        <row r="171">
          <cell r="A171" t="str">
            <v>0725133465</v>
          </cell>
          <cell r="B171" t="str">
            <v>涞源英能新能源科技有限公司</v>
          </cell>
          <cell r="C171" t="str">
            <v>否</v>
          </cell>
          <cell r="D171">
            <v>5720</v>
          </cell>
          <cell r="E171">
            <v>2084.37</v>
          </cell>
        </row>
        <row r="172">
          <cell r="A172" t="str">
            <v>0725133537</v>
          </cell>
          <cell r="B172" t="str">
            <v>涞源英能新能源科技有限公司</v>
          </cell>
          <cell r="C172" t="str">
            <v>否</v>
          </cell>
          <cell r="D172">
            <v>40692</v>
          </cell>
          <cell r="E172">
            <v>14828.16</v>
          </cell>
        </row>
        <row r="173">
          <cell r="A173" t="str">
            <v>0726198728</v>
          </cell>
          <cell r="B173" t="str">
            <v>涞源英能新能源科技有限公司</v>
          </cell>
          <cell r="C173" t="str">
            <v>否</v>
          </cell>
          <cell r="D173">
            <v>46667</v>
          </cell>
          <cell r="E173">
            <v>17005.45</v>
          </cell>
        </row>
        <row r="174">
          <cell r="A174" t="str">
            <v>0728896972</v>
          </cell>
          <cell r="B174" t="str">
            <v>涞源英能新能源科技有限公司</v>
          </cell>
          <cell r="C174" t="str">
            <v>否</v>
          </cell>
          <cell r="D174">
            <v>28976</v>
          </cell>
          <cell r="E174">
            <v>10558.85</v>
          </cell>
        </row>
        <row r="175">
          <cell r="A175" t="str">
            <v>0728900936</v>
          </cell>
          <cell r="B175" t="str">
            <v>涞源英能新能源科技有限公司</v>
          </cell>
          <cell r="C175" t="str">
            <v>否</v>
          </cell>
          <cell r="D175">
            <v>21889</v>
          </cell>
          <cell r="E175">
            <v>7976.35</v>
          </cell>
        </row>
        <row r="176">
          <cell r="A176" t="str">
            <v>0728902642</v>
          </cell>
          <cell r="B176" t="str">
            <v>涞源英能新能源科技有限公司</v>
          </cell>
          <cell r="C176" t="str">
            <v>否</v>
          </cell>
          <cell r="D176">
            <v>29537</v>
          </cell>
          <cell r="E176">
            <v>10763.28</v>
          </cell>
        </row>
        <row r="177">
          <cell r="A177" t="str">
            <v>0728903241</v>
          </cell>
          <cell r="B177" t="str">
            <v>涞源英能新能源科技有限公司</v>
          </cell>
          <cell r="C177" t="str">
            <v>否</v>
          </cell>
          <cell r="D177">
            <v>22868</v>
          </cell>
          <cell r="E177">
            <v>8333.1</v>
          </cell>
        </row>
        <row r="178">
          <cell r="A178" t="str">
            <v>0728906107</v>
          </cell>
          <cell r="B178" t="str">
            <v>涞源英能新能源科技有限公司</v>
          </cell>
          <cell r="C178" t="str">
            <v>否</v>
          </cell>
          <cell r="D178">
            <v>28194</v>
          </cell>
          <cell r="E178">
            <v>10273.89</v>
          </cell>
        </row>
        <row r="179">
          <cell r="A179" t="str">
            <v>0728909627</v>
          </cell>
          <cell r="B179" t="str">
            <v>涞源英能新能源科技有限公司</v>
          </cell>
          <cell r="C179" t="str">
            <v>否</v>
          </cell>
          <cell r="D179">
            <v>34820</v>
          </cell>
          <cell r="E179">
            <v>12688.41</v>
          </cell>
        </row>
        <row r="180">
          <cell r="A180" t="str">
            <v>0728910559</v>
          </cell>
          <cell r="B180" t="str">
            <v>涞源英能新能源科技有限公司</v>
          </cell>
          <cell r="C180" t="str">
            <v>否</v>
          </cell>
          <cell r="D180">
            <v>11157</v>
          </cell>
          <cell r="E180">
            <v>4065.61</v>
          </cell>
        </row>
        <row r="181">
          <cell r="A181" t="str">
            <v>0728915857</v>
          </cell>
          <cell r="B181" t="str">
            <v>涞源英能新能源科技有限公司</v>
          </cell>
          <cell r="C181" t="str">
            <v>否</v>
          </cell>
          <cell r="D181">
            <v>21701</v>
          </cell>
          <cell r="E181">
            <v>7907.84</v>
          </cell>
        </row>
        <row r="182">
          <cell r="A182" t="str">
            <v>0730795144</v>
          </cell>
          <cell r="B182" t="str">
            <v>涞源英能新能源科技有限公司</v>
          </cell>
          <cell r="C182" t="str">
            <v>否</v>
          </cell>
          <cell r="D182">
            <v>19417</v>
          </cell>
          <cell r="E182">
            <v>7075.55</v>
          </cell>
        </row>
        <row r="183">
          <cell r="A183" t="str">
            <v>0730799784</v>
          </cell>
          <cell r="B183" t="str">
            <v>涞源英能新能源科技有限公司</v>
          </cell>
          <cell r="C183" t="str">
            <v>否</v>
          </cell>
          <cell r="D183">
            <v>45451</v>
          </cell>
          <cell r="E183">
            <v>16562.34</v>
          </cell>
        </row>
        <row r="184">
          <cell r="A184" t="str">
            <v>0730801612</v>
          </cell>
          <cell r="B184" t="str">
            <v>涞源英能新能源科技有限公司</v>
          </cell>
          <cell r="C184" t="str">
            <v>否</v>
          </cell>
          <cell r="D184">
            <v>45913</v>
          </cell>
          <cell r="E184">
            <v>16730.7</v>
          </cell>
        </row>
        <row r="185">
          <cell r="A185" t="str">
            <v>0730801843</v>
          </cell>
          <cell r="B185" t="str">
            <v>涞源英能新能源科技有限公司</v>
          </cell>
          <cell r="C185" t="str">
            <v>否</v>
          </cell>
          <cell r="D185">
            <v>45863</v>
          </cell>
          <cell r="E185">
            <v>16712.48</v>
          </cell>
        </row>
        <row r="186">
          <cell r="A186" t="str">
            <v>0730803520</v>
          </cell>
          <cell r="B186" t="str">
            <v>涞源英能新能源科技有限公司</v>
          </cell>
          <cell r="C186" t="str">
            <v>否</v>
          </cell>
          <cell r="D186">
            <v>45882</v>
          </cell>
          <cell r="E186">
            <v>16719.4</v>
          </cell>
        </row>
        <row r="187">
          <cell r="A187" t="str">
            <v>0730805308</v>
          </cell>
          <cell r="B187" t="str">
            <v>涞源英能新能源科技有限公司</v>
          </cell>
          <cell r="C187" t="str">
            <v>否</v>
          </cell>
          <cell r="D187">
            <v>46501</v>
          </cell>
          <cell r="E187">
            <v>16944.96</v>
          </cell>
        </row>
        <row r="188">
          <cell r="A188" t="str">
            <v>0730828556</v>
          </cell>
          <cell r="B188" t="str">
            <v>涞源英能新能源科技有限公司</v>
          </cell>
          <cell r="C188" t="str">
            <v>否</v>
          </cell>
          <cell r="D188">
            <v>45720</v>
          </cell>
          <cell r="E188">
            <v>16660.37</v>
          </cell>
        </row>
        <row r="189">
          <cell r="A189" t="str">
            <v>0730829458</v>
          </cell>
          <cell r="B189" t="str">
            <v>涞源英能新能源科技有限公司</v>
          </cell>
          <cell r="C189" t="str">
            <v>否</v>
          </cell>
          <cell r="D189">
            <v>23612</v>
          </cell>
          <cell r="E189">
            <v>8604.21</v>
          </cell>
        </row>
        <row r="190">
          <cell r="A190" t="str">
            <v>0731273979</v>
          </cell>
          <cell r="B190" t="str">
            <v>涞源英能新能源科技有限公司</v>
          </cell>
          <cell r="C190" t="str">
            <v>否</v>
          </cell>
          <cell r="D190">
            <v>46326</v>
          </cell>
          <cell r="E190">
            <v>16881.19</v>
          </cell>
        </row>
        <row r="191">
          <cell r="A191" t="str">
            <v>0731429167</v>
          </cell>
          <cell r="B191" t="str">
            <v>涞源英能新能源科技有限公司</v>
          </cell>
          <cell r="C191" t="str">
            <v>否</v>
          </cell>
          <cell r="D191">
            <v>13893</v>
          </cell>
          <cell r="E191">
            <v>5062.61</v>
          </cell>
        </row>
        <row r="192">
          <cell r="A192" t="str">
            <v>0731429284</v>
          </cell>
          <cell r="B192" t="str">
            <v>涞源英能新能源科技有限公司</v>
          </cell>
          <cell r="C192" t="str">
            <v>否</v>
          </cell>
          <cell r="D192">
            <v>40429</v>
          </cell>
          <cell r="E192">
            <v>14732.33</v>
          </cell>
        </row>
        <row r="193">
          <cell r="A193" t="str">
            <v>0734154299</v>
          </cell>
          <cell r="B193" t="str">
            <v>涞源英能新能源科技有限公司</v>
          </cell>
          <cell r="C193" t="str">
            <v>否</v>
          </cell>
          <cell r="D193">
            <v>44057</v>
          </cell>
          <cell r="E193">
            <v>16054.37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分布式发票数据"/>
    </sheetNames>
    <sheetDataSet>
      <sheetData sheetId="0">
        <row r="1">
          <cell r="A1" t="str">
            <v>项目编号</v>
          </cell>
          <cell r="B1" t="str">
            <v>项目名称</v>
          </cell>
          <cell r="C1" t="str">
            <v>9月</v>
          </cell>
          <cell r="D1" t="str">
            <v>实收发票数据</v>
          </cell>
        </row>
        <row r="2">
          <cell r="D2" t="str">
            <v>总上网电量</v>
          </cell>
          <cell r="E2" t="str">
            <v>*总价税合计</v>
          </cell>
        </row>
        <row r="4">
          <cell r="A4" t="str">
            <v>0705026679</v>
          </cell>
          <cell r="B4" t="str">
            <v>涞源英能新能源科技有限公司</v>
          </cell>
          <cell r="C4" t="str">
            <v>否</v>
          </cell>
          <cell r="D4">
            <v>24199</v>
          </cell>
          <cell r="E4">
            <v>8818.12</v>
          </cell>
        </row>
        <row r="5">
          <cell r="A5" t="str">
            <v>0705051185</v>
          </cell>
          <cell r="B5" t="str">
            <v>涞源英能新能源科技有限公司</v>
          </cell>
          <cell r="C5" t="str">
            <v>否</v>
          </cell>
          <cell r="D5">
            <v>37126</v>
          </cell>
          <cell r="E5">
            <v>13528.71</v>
          </cell>
        </row>
        <row r="6">
          <cell r="A6" t="str">
            <v>0705063469</v>
          </cell>
          <cell r="B6" t="str">
            <v>涞源英能新能源科技有限公司</v>
          </cell>
          <cell r="C6" t="str">
            <v>否</v>
          </cell>
          <cell r="D6">
            <v>31235</v>
          </cell>
          <cell r="E6">
            <v>11382.03</v>
          </cell>
        </row>
        <row r="7">
          <cell r="A7" t="str">
            <v>0705065335</v>
          </cell>
          <cell r="B7" t="str">
            <v>涞源英能新能源科技有限公司</v>
          </cell>
          <cell r="C7" t="str">
            <v>否</v>
          </cell>
          <cell r="D7">
            <v>27696</v>
          </cell>
          <cell r="E7">
            <v>10092.42</v>
          </cell>
        </row>
        <row r="8">
          <cell r="A8" t="str">
            <v>0705096836</v>
          </cell>
          <cell r="B8" t="str">
            <v>涞源英能新能源科技有限公司</v>
          </cell>
          <cell r="C8" t="str">
            <v>否</v>
          </cell>
          <cell r="D8">
            <v>32201</v>
          </cell>
          <cell r="E8">
            <v>11734.04</v>
          </cell>
        </row>
        <row r="9">
          <cell r="A9" t="str">
            <v>0705106654</v>
          </cell>
          <cell r="B9" t="str">
            <v>涞源英能新能源科技有限公司</v>
          </cell>
          <cell r="C9" t="str">
            <v>否</v>
          </cell>
          <cell r="D9">
            <v>29910</v>
          </cell>
          <cell r="E9">
            <v>10899.2</v>
          </cell>
        </row>
        <row r="10">
          <cell r="A10" t="str">
            <v>0705107703</v>
          </cell>
          <cell r="B10" t="str">
            <v>涞源英能新能源科技有限公司</v>
          </cell>
          <cell r="C10" t="str">
            <v>否</v>
          </cell>
          <cell r="D10">
            <v>35136</v>
          </cell>
          <cell r="E10">
            <v>12803.56</v>
          </cell>
        </row>
        <row r="11">
          <cell r="A11" t="str">
            <v>0705110471</v>
          </cell>
          <cell r="B11" t="str">
            <v>涞源英能新能源科技有限公司</v>
          </cell>
          <cell r="C11" t="str">
            <v>否</v>
          </cell>
          <cell r="D11">
            <v>28252</v>
          </cell>
          <cell r="E11">
            <v>10295.03</v>
          </cell>
        </row>
        <row r="12">
          <cell r="A12" t="str">
            <v>0705114343</v>
          </cell>
          <cell r="B12" t="str">
            <v>涞源英能新能源科技有限公司</v>
          </cell>
          <cell r="C12" t="str">
            <v>否</v>
          </cell>
          <cell r="D12">
            <v>32489</v>
          </cell>
          <cell r="E12">
            <v>11838.99</v>
          </cell>
        </row>
        <row r="13">
          <cell r="A13" t="str">
            <v>0705126757</v>
          </cell>
          <cell r="B13" t="str">
            <v>涞源英能新能源科技有限公司</v>
          </cell>
          <cell r="C13" t="str">
            <v>否</v>
          </cell>
          <cell r="D13">
            <v>35767</v>
          </cell>
          <cell r="E13">
            <v>13033.49</v>
          </cell>
        </row>
        <row r="14">
          <cell r="A14" t="str">
            <v>0705138129</v>
          </cell>
          <cell r="B14" t="str">
            <v>涞源英能新能源科技有限公司</v>
          </cell>
          <cell r="C14" t="str">
            <v>否</v>
          </cell>
          <cell r="D14">
            <v>27162</v>
          </cell>
          <cell r="E14">
            <v>9897.83</v>
          </cell>
        </row>
        <row r="15">
          <cell r="A15" t="str">
            <v>0705150710</v>
          </cell>
          <cell r="B15" t="str">
            <v>涞源英能新能源科技有限公司</v>
          </cell>
          <cell r="C15" t="str">
            <v>否</v>
          </cell>
          <cell r="D15">
            <v>31633</v>
          </cell>
          <cell r="E15">
            <v>11527.07</v>
          </cell>
        </row>
        <row r="16">
          <cell r="A16" t="str">
            <v>0705153735</v>
          </cell>
          <cell r="B16" t="str">
            <v>涞源英能新能源科技有限公司</v>
          </cell>
          <cell r="C16" t="str">
            <v>否</v>
          </cell>
          <cell r="D16">
            <v>30469</v>
          </cell>
          <cell r="E16">
            <v>11102.9</v>
          </cell>
        </row>
        <row r="17">
          <cell r="A17" t="str">
            <v>0705189446</v>
          </cell>
          <cell r="B17" t="str">
            <v>涞源英能新能源科技有限公司</v>
          </cell>
          <cell r="C17" t="str">
            <v>否</v>
          </cell>
          <cell r="D17">
            <v>34372</v>
          </cell>
          <cell r="E17">
            <v>12525.16</v>
          </cell>
        </row>
        <row r="18">
          <cell r="A18" t="str">
            <v>0705216300</v>
          </cell>
          <cell r="B18" t="str">
            <v>涞源英能新能源科技有限公司</v>
          </cell>
          <cell r="C18" t="str">
            <v>否</v>
          </cell>
          <cell r="D18">
            <v>31748</v>
          </cell>
          <cell r="E18">
            <v>11568.97</v>
          </cell>
        </row>
        <row r="19">
          <cell r="A19" t="str">
            <v>0705220651</v>
          </cell>
          <cell r="B19" t="str">
            <v>涞源英能新能源科技有限公司</v>
          </cell>
          <cell r="C19" t="str">
            <v>否</v>
          </cell>
          <cell r="D19">
            <v>26587</v>
          </cell>
          <cell r="E19">
            <v>9688.3</v>
          </cell>
        </row>
        <row r="20">
          <cell r="A20" t="str">
            <v>0705403377</v>
          </cell>
          <cell r="B20" t="str">
            <v>涞源英能新能源科技有限公司</v>
          </cell>
          <cell r="C20" t="str">
            <v>否</v>
          </cell>
          <cell r="D20">
            <v>33902</v>
          </cell>
          <cell r="E20">
            <v>12353.89</v>
          </cell>
        </row>
        <row r="21">
          <cell r="A21" t="str">
            <v>0705411024</v>
          </cell>
          <cell r="B21" t="str">
            <v>涞源英能新能源科技有限公司</v>
          </cell>
          <cell r="C21" t="str">
            <v>否</v>
          </cell>
          <cell r="D21">
            <v>33403</v>
          </cell>
          <cell r="E21">
            <v>12172.05</v>
          </cell>
        </row>
        <row r="22">
          <cell r="A22" t="str">
            <v>0705423568</v>
          </cell>
          <cell r="B22" t="str">
            <v>涞源英能新能源科技有限公司</v>
          </cell>
          <cell r="C22" t="str">
            <v>否</v>
          </cell>
          <cell r="D22">
            <v>32156</v>
          </cell>
          <cell r="E22">
            <v>11717.65</v>
          </cell>
        </row>
        <row r="23">
          <cell r="A23" t="str">
            <v>0705426727</v>
          </cell>
          <cell r="B23" t="str">
            <v>涞源英能新能源科技有限公司</v>
          </cell>
          <cell r="C23" t="str">
            <v>否</v>
          </cell>
          <cell r="D23">
            <v>35527</v>
          </cell>
          <cell r="E23">
            <v>12946.04</v>
          </cell>
        </row>
        <row r="24">
          <cell r="A24" t="str">
            <v>0705433022</v>
          </cell>
          <cell r="B24" t="str">
            <v>涞源英能新能源科技有限公司</v>
          </cell>
          <cell r="C24" t="str">
            <v>否</v>
          </cell>
          <cell r="D24">
            <v>33004</v>
          </cell>
          <cell r="E24">
            <v>12026.66</v>
          </cell>
        </row>
        <row r="25">
          <cell r="A25" t="str">
            <v>0705466835</v>
          </cell>
          <cell r="B25" t="str">
            <v>涞源英能新能源科技有限公司</v>
          </cell>
          <cell r="C25" t="str">
            <v>否</v>
          </cell>
          <cell r="D25">
            <v>33227</v>
          </cell>
          <cell r="E25">
            <v>12107.92</v>
          </cell>
        </row>
        <row r="26">
          <cell r="A26" t="str">
            <v>0705480897</v>
          </cell>
          <cell r="B26" t="str">
            <v>涞源英能新能源科技有限公司</v>
          </cell>
          <cell r="C26" t="str">
            <v>否</v>
          </cell>
          <cell r="D26">
            <v>29700</v>
          </cell>
          <cell r="E26">
            <v>10822.68</v>
          </cell>
        </row>
        <row r="27">
          <cell r="A27" t="str">
            <v>0705500195</v>
          </cell>
          <cell r="B27" t="str">
            <v>涞源英能新能源科技有限公司</v>
          </cell>
          <cell r="C27" t="str">
            <v>否</v>
          </cell>
          <cell r="D27">
            <v>34348</v>
          </cell>
          <cell r="E27">
            <v>12516.41</v>
          </cell>
        </row>
        <row r="28">
          <cell r="A28" t="str">
            <v>0705505901</v>
          </cell>
          <cell r="B28" t="str">
            <v>涞源英能新能源科技有限公司</v>
          </cell>
          <cell r="C28" t="str">
            <v>否</v>
          </cell>
          <cell r="D28">
            <v>29509</v>
          </cell>
          <cell r="E28">
            <v>10753.08</v>
          </cell>
        </row>
        <row r="29">
          <cell r="A29" t="str">
            <v>0705511030</v>
          </cell>
          <cell r="B29" t="str">
            <v>涞源英能新能源科技有限公司</v>
          </cell>
          <cell r="C29" t="str">
            <v>否</v>
          </cell>
          <cell r="D29">
            <v>35658</v>
          </cell>
          <cell r="E29">
            <v>12993.78</v>
          </cell>
        </row>
        <row r="30">
          <cell r="A30" t="str">
            <v>0705521350</v>
          </cell>
          <cell r="B30" t="str">
            <v>涞源英能新能源科技有限公司</v>
          </cell>
          <cell r="C30" t="str">
            <v>否</v>
          </cell>
          <cell r="D30">
            <v>28735</v>
          </cell>
          <cell r="E30">
            <v>10471.03</v>
          </cell>
        </row>
        <row r="31">
          <cell r="A31" t="str">
            <v>0705522047</v>
          </cell>
          <cell r="B31" t="str">
            <v>涞源英能新能源科技有限公司</v>
          </cell>
          <cell r="C31" t="str">
            <v>否</v>
          </cell>
          <cell r="D31">
            <v>25644</v>
          </cell>
          <cell r="E31">
            <v>9344.67</v>
          </cell>
        </row>
        <row r="32">
          <cell r="A32" t="str">
            <v>0705545123</v>
          </cell>
          <cell r="B32" t="str">
            <v>涞源英能新能源科技有限公司</v>
          </cell>
          <cell r="C32" t="str">
            <v>否</v>
          </cell>
          <cell r="D32">
            <v>28674</v>
          </cell>
          <cell r="E32">
            <v>10448.81</v>
          </cell>
        </row>
        <row r="33">
          <cell r="A33" t="str">
            <v>0705561989</v>
          </cell>
          <cell r="B33" t="str">
            <v>涞源英能新能源科技有限公司</v>
          </cell>
          <cell r="C33" t="str">
            <v>否</v>
          </cell>
          <cell r="D33">
            <v>33854</v>
          </cell>
          <cell r="E33">
            <v>12336.4</v>
          </cell>
        </row>
        <row r="34">
          <cell r="A34" t="str">
            <v>0705573814</v>
          </cell>
          <cell r="B34" t="str">
            <v>涞源英能新能源科技有限公司</v>
          </cell>
          <cell r="C34" t="str">
            <v>否</v>
          </cell>
          <cell r="D34">
            <v>23615</v>
          </cell>
          <cell r="E34">
            <v>8605.31</v>
          </cell>
        </row>
        <row r="35">
          <cell r="A35" t="str">
            <v>0705590673</v>
          </cell>
          <cell r="B35" t="str">
            <v>涞源英能新能源科技有限公司</v>
          </cell>
          <cell r="C35" t="str">
            <v>否</v>
          </cell>
          <cell r="D35">
            <v>29738</v>
          </cell>
          <cell r="E35">
            <v>10836.53</v>
          </cell>
        </row>
        <row r="36">
          <cell r="A36" t="str">
            <v>0705603634</v>
          </cell>
          <cell r="B36" t="str">
            <v>涞源英能新能源科技有限公司</v>
          </cell>
          <cell r="C36" t="str">
            <v>否</v>
          </cell>
          <cell r="D36">
            <v>31847</v>
          </cell>
          <cell r="E36">
            <v>11605.05</v>
          </cell>
        </row>
        <row r="37">
          <cell r="A37" t="str">
            <v>0705620914</v>
          </cell>
          <cell r="B37" t="str">
            <v>涞源英能新能源科技有限公司</v>
          </cell>
          <cell r="C37" t="str">
            <v>否</v>
          </cell>
          <cell r="D37">
            <v>31111</v>
          </cell>
          <cell r="E37">
            <v>11336.85</v>
          </cell>
        </row>
        <row r="38">
          <cell r="A38" t="str">
            <v>0705637570</v>
          </cell>
          <cell r="B38" t="str">
            <v>涞源英能新能源科技有限公司</v>
          </cell>
          <cell r="C38" t="str">
            <v>否</v>
          </cell>
          <cell r="D38">
            <v>31765</v>
          </cell>
          <cell r="E38">
            <v>11575.17</v>
          </cell>
        </row>
        <row r="39">
          <cell r="A39" t="str">
            <v>0705664369</v>
          </cell>
          <cell r="B39" t="str">
            <v>涞源英能新能源科技有限公司</v>
          </cell>
          <cell r="C39" t="str">
            <v>否</v>
          </cell>
          <cell r="D39">
            <v>33874</v>
          </cell>
          <cell r="E39">
            <v>12343.69</v>
          </cell>
        </row>
        <row r="40">
          <cell r="A40" t="str">
            <v>0705684026</v>
          </cell>
          <cell r="B40" t="str">
            <v>涞源英能新能源科技有限公司</v>
          </cell>
          <cell r="C40" t="str">
            <v>否</v>
          </cell>
          <cell r="D40">
            <v>33407</v>
          </cell>
          <cell r="E40">
            <v>12173.51</v>
          </cell>
        </row>
        <row r="41">
          <cell r="A41" t="str">
            <v>0705686686</v>
          </cell>
          <cell r="B41" t="str">
            <v>涞源英能新能源科技有限公司</v>
          </cell>
          <cell r="C41" t="str">
            <v>否</v>
          </cell>
          <cell r="D41">
            <v>32648</v>
          </cell>
          <cell r="E41">
            <v>11896.93</v>
          </cell>
        </row>
        <row r="42">
          <cell r="A42" t="str">
            <v>0705687403</v>
          </cell>
          <cell r="B42" t="str">
            <v>涞源英能新能源科技有限公司</v>
          </cell>
          <cell r="C42" t="str">
            <v>否</v>
          </cell>
          <cell r="D42">
            <v>34159</v>
          </cell>
          <cell r="E42">
            <v>12447.54</v>
          </cell>
        </row>
        <row r="43">
          <cell r="A43" t="str">
            <v>0705688318</v>
          </cell>
          <cell r="B43" t="str">
            <v>涞源英能新能源科技有限公司</v>
          </cell>
          <cell r="C43" t="str">
            <v>否</v>
          </cell>
          <cell r="D43">
            <v>24923</v>
          </cell>
          <cell r="E43">
            <v>9081.94</v>
          </cell>
        </row>
        <row r="44">
          <cell r="A44" t="str">
            <v>0705690168</v>
          </cell>
          <cell r="B44" t="str">
            <v>涞源英能新能源科技有限公司</v>
          </cell>
          <cell r="C44" t="str">
            <v>否</v>
          </cell>
          <cell r="D44">
            <v>29398</v>
          </cell>
          <cell r="E44">
            <v>10712.63</v>
          </cell>
        </row>
        <row r="45">
          <cell r="A45" t="str">
            <v>0705691871</v>
          </cell>
          <cell r="B45" t="str">
            <v>涞源英能新能源科技有限公司</v>
          </cell>
          <cell r="C45" t="str">
            <v>否</v>
          </cell>
          <cell r="D45">
            <v>27653</v>
          </cell>
          <cell r="E45">
            <v>10076.75</v>
          </cell>
        </row>
        <row r="46">
          <cell r="A46" t="str">
            <v>0705699569</v>
          </cell>
          <cell r="B46" t="str">
            <v>涞源英能新能源科技有限公司</v>
          </cell>
          <cell r="C46" t="str">
            <v>否</v>
          </cell>
          <cell r="D46">
            <v>31534</v>
          </cell>
          <cell r="E46">
            <v>11490.99</v>
          </cell>
        </row>
        <row r="47">
          <cell r="A47" t="str">
            <v>0705705343</v>
          </cell>
          <cell r="B47" t="str">
            <v>涞源英能新能源科技有限公司</v>
          </cell>
          <cell r="C47" t="str">
            <v>否</v>
          </cell>
          <cell r="D47">
            <v>33121</v>
          </cell>
          <cell r="E47">
            <v>12069.29</v>
          </cell>
        </row>
        <row r="48">
          <cell r="A48" t="str">
            <v>0705721604</v>
          </cell>
          <cell r="B48" t="str">
            <v>涞源英能新能源科技有限公司</v>
          </cell>
          <cell r="C48" t="str">
            <v>否</v>
          </cell>
          <cell r="D48">
            <v>33884</v>
          </cell>
          <cell r="E48">
            <v>12347.33</v>
          </cell>
        </row>
        <row r="49">
          <cell r="A49" t="str">
            <v>0705727497</v>
          </cell>
          <cell r="B49" t="str">
            <v>涞源英能新能源科技有限公司</v>
          </cell>
          <cell r="C49" t="str">
            <v>否</v>
          </cell>
          <cell r="D49">
            <v>28974</v>
          </cell>
          <cell r="E49">
            <v>10558.13</v>
          </cell>
        </row>
        <row r="50">
          <cell r="A50" t="str">
            <v>0719070211</v>
          </cell>
          <cell r="B50" t="str">
            <v>涞源英能新能源科技有限公司</v>
          </cell>
          <cell r="C50" t="str">
            <v>否</v>
          </cell>
          <cell r="D50">
            <v>17763</v>
          </cell>
          <cell r="E50">
            <v>6472.84</v>
          </cell>
        </row>
        <row r="51">
          <cell r="A51" t="str">
            <v>0719903975</v>
          </cell>
          <cell r="B51" t="str">
            <v>涞源英能新能源科技有限公司</v>
          </cell>
          <cell r="C51" t="str">
            <v>否</v>
          </cell>
          <cell r="D51">
            <v>37715</v>
          </cell>
          <cell r="E51">
            <v>13743.35</v>
          </cell>
        </row>
        <row r="52">
          <cell r="A52" t="str">
            <v>0719905997</v>
          </cell>
          <cell r="B52" t="str">
            <v>涞源英能新能源科技有限公司</v>
          </cell>
          <cell r="C52" t="str">
            <v>否</v>
          </cell>
          <cell r="D52">
            <v>20936</v>
          </cell>
          <cell r="E52">
            <v>7629.08</v>
          </cell>
        </row>
        <row r="53">
          <cell r="A53" t="str">
            <v>0719907036</v>
          </cell>
          <cell r="B53" t="str">
            <v>涞源英能新能源科技有限公司</v>
          </cell>
          <cell r="C53" t="str">
            <v>否</v>
          </cell>
          <cell r="D53">
            <v>38564</v>
          </cell>
          <cell r="E53">
            <v>14052.72</v>
          </cell>
        </row>
        <row r="54">
          <cell r="A54" t="str">
            <v>0719907209</v>
          </cell>
          <cell r="B54" t="str">
            <v>涞源英能新能源科技有限公司</v>
          </cell>
          <cell r="C54" t="str">
            <v>否</v>
          </cell>
          <cell r="D54">
            <v>37670</v>
          </cell>
          <cell r="E54">
            <v>13726.95</v>
          </cell>
        </row>
        <row r="55">
          <cell r="A55" t="str">
            <v>0719929731</v>
          </cell>
          <cell r="B55" t="str">
            <v>涞源英能新能源科技有限公司</v>
          </cell>
          <cell r="C55" t="str">
            <v>否</v>
          </cell>
          <cell r="D55">
            <v>9909</v>
          </cell>
          <cell r="E55">
            <v>3610.84</v>
          </cell>
        </row>
        <row r="56">
          <cell r="A56" t="str">
            <v>0719931015</v>
          </cell>
          <cell r="B56" t="str">
            <v>涞源英能新能源科技有限公司</v>
          </cell>
          <cell r="C56" t="str">
            <v>否</v>
          </cell>
          <cell r="D56">
            <v>27088</v>
          </cell>
          <cell r="E56">
            <v>9870.87</v>
          </cell>
        </row>
        <row r="57">
          <cell r="A57" t="str">
            <v>0723853929</v>
          </cell>
          <cell r="B57" t="str">
            <v>涞源英能新能源科技有限公司</v>
          </cell>
          <cell r="C57" t="str">
            <v>否</v>
          </cell>
          <cell r="D57">
            <v>37883</v>
          </cell>
          <cell r="E57">
            <v>13804.57</v>
          </cell>
        </row>
        <row r="58">
          <cell r="A58" t="str">
            <v>0723858083</v>
          </cell>
          <cell r="B58" t="str">
            <v>涞源英能新能源科技有限公司</v>
          </cell>
          <cell r="C58" t="str">
            <v>否</v>
          </cell>
          <cell r="D58">
            <v>37258</v>
          </cell>
          <cell r="E58">
            <v>13576.82</v>
          </cell>
        </row>
        <row r="59">
          <cell r="A59" t="str">
            <v>0723880154</v>
          </cell>
          <cell r="B59" t="str">
            <v>涞源英能新能源科技有限公司</v>
          </cell>
          <cell r="C59" t="str">
            <v>否</v>
          </cell>
          <cell r="D59">
            <v>35585</v>
          </cell>
          <cell r="E59">
            <v>12967.17</v>
          </cell>
        </row>
        <row r="60">
          <cell r="A60" t="str">
            <v>0723886732</v>
          </cell>
          <cell r="B60" t="str">
            <v>涞源英能新能源科技有限公司</v>
          </cell>
          <cell r="C60" t="str">
            <v>否</v>
          </cell>
          <cell r="D60">
            <v>36467</v>
          </cell>
          <cell r="E60">
            <v>13288.57</v>
          </cell>
        </row>
        <row r="61">
          <cell r="A61" t="str">
            <v>0723895163</v>
          </cell>
          <cell r="B61" t="str">
            <v>涞源英能新能源科技有限公司</v>
          </cell>
          <cell r="C61" t="str">
            <v>否</v>
          </cell>
          <cell r="D61">
            <v>36688</v>
          </cell>
          <cell r="E61">
            <v>13369.11</v>
          </cell>
        </row>
        <row r="62">
          <cell r="A62" t="str">
            <v>0723901569</v>
          </cell>
          <cell r="B62" t="str">
            <v>涞源英能新能源科技有限公司</v>
          </cell>
          <cell r="C62" t="str">
            <v>否</v>
          </cell>
          <cell r="D62">
            <v>36610</v>
          </cell>
          <cell r="E62">
            <v>13340.68</v>
          </cell>
        </row>
        <row r="63">
          <cell r="A63" t="str">
            <v>0723904047</v>
          </cell>
          <cell r="B63" t="str">
            <v>涞源英能新能源科技有限公司</v>
          </cell>
          <cell r="C63" t="str">
            <v>否</v>
          </cell>
          <cell r="D63">
            <v>36619</v>
          </cell>
          <cell r="E63">
            <v>13343.96</v>
          </cell>
        </row>
        <row r="64">
          <cell r="A64" t="str">
            <v>0723906551</v>
          </cell>
          <cell r="B64" t="str">
            <v>涞源英能新能源科技有限公司</v>
          </cell>
          <cell r="C64" t="str">
            <v>否</v>
          </cell>
          <cell r="D64">
            <v>38590</v>
          </cell>
          <cell r="E64">
            <v>14062.2</v>
          </cell>
        </row>
        <row r="65">
          <cell r="A65" t="str">
            <v>0723906782</v>
          </cell>
          <cell r="B65" t="str">
            <v>涞源英能新能源科技有限公司</v>
          </cell>
          <cell r="C65" t="str">
            <v>否</v>
          </cell>
          <cell r="D65">
            <v>17030</v>
          </cell>
          <cell r="E65">
            <v>6205.73</v>
          </cell>
        </row>
        <row r="66">
          <cell r="A66" t="str">
            <v>0723907394</v>
          </cell>
          <cell r="B66" t="str">
            <v>涞源英能新能源科技有限公司</v>
          </cell>
          <cell r="C66" t="str">
            <v>否</v>
          </cell>
          <cell r="D66">
            <v>14942</v>
          </cell>
          <cell r="E66">
            <v>5444.86</v>
          </cell>
        </row>
        <row r="67">
          <cell r="A67" t="str">
            <v>0723907697</v>
          </cell>
          <cell r="B67" t="str">
            <v>涞源英能新能源科技有限公司</v>
          </cell>
          <cell r="C67" t="str">
            <v>否</v>
          </cell>
          <cell r="D67">
            <v>39530</v>
          </cell>
          <cell r="E67">
            <v>14404.73</v>
          </cell>
        </row>
        <row r="68">
          <cell r="A68" t="str">
            <v>0723907831</v>
          </cell>
          <cell r="B68" t="str">
            <v>涞源英能新能源科技有限公司</v>
          </cell>
          <cell r="C68" t="str">
            <v>否</v>
          </cell>
          <cell r="D68">
            <v>30072</v>
          </cell>
          <cell r="E68">
            <v>10958.24</v>
          </cell>
        </row>
        <row r="69">
          <cell r="A69" t="str">
            <v>0723907873</v>
          </cell>
          <cell r="B69" t="str">
            <v>涞源英能新能源科技有限公司</v>
          </cell>
          <cell r="C69" t="str">
            <v>否</v>
          </cell>
          <cell r="D69">
            <v>39690</v>
          </cell>
          <cell r="E69">
            <v>14463.04</v>
          </cell>
        </row>
        <row r="70">
          <cell r="A70" t="str">
            <v>0723907945</v>
          </cell>
          <cell r="B70" t="str">
            <v>涞源英能新能源科技有限公司</v>
          </cell>
          <cell r="C70" t="str">
            <v>否</v>
          </cell>
          <cell r="D70">
            <v>17747</v>
          </cell>
          <cell r="E70">
            <v>6467.01</v>
          </cell>
        </row>
        <row r="71">
          <cell r="A71" t="str">
            <v>0723908111</v>
          </cell>
          <cell r="B71" t="str">
            <v>涞源英能新能源科技有限公司</v>
          </cell>
          <cell r="C71" t="str">
            <v>否</v>
          </cell>
          <cell r="D71">
            <v>28585</v>
          </cell>
          <cell r="E71">
            <v>10416.37</v>
          </cell>
        </row>
        <row r="72">
          <cell r="A72" t="str">
            <v>0723908166</v>
          </cell>
          <cell r="B72" t="str">
            <v>涞源英能新能源科技有限公司</v>
          </cell>
          <cell r="C72" t="str">
            <v>否</v>
          </cell>
          <cell r="D72">
            <v>39203</v>
          </cell>
          <cell r="E72">
            <v>14285.57</v>
          </cell>
        </row>
        <row r="73">
          <cell r="A73" t="str">
            <v>0723908502</v>
          </cell>
          <cell r="B73" t="str">
            <v>涞源英能新能源科技有限公司</v>
          </cell>
          <cell r="C73" t="str">
            <v>否</v>
          </cell>
          <cell r="D73">
            <v>37379</v>
          </cell>
          <cell r="E73">
            <v>13620.91</v>
          </cell>
        </row>
        <row r="74">
          <cell r="A74" t="str">
            <v>0723911007</v>
          </cell>
          <cell r="B74" t="str">
            <v>涞源英能新能源科技有限公司</v>
          </cell>
          <cell r="C74" t="str">
            <v>否</v>
          </cell>
          <cell r="D74">
            <v>38844</v>
          </cell>
          <cell r="E74">
            <v>14154.75</v>
          </cell>
        </row>
        <row r="75">
          <cell r="A75" t="str">
            <v>0723917379</v>
          </cell>
          <cell r="B75" t="str">
            <v>涞源英能新能源科技有限公司</v>
          </cell>
          <cell r="C75" t="str">
            <v>否</v>
          </cell>
          <cell r="D75">
            <v>35293</v>
          </cell>
          <cell r="E75">
            <v>12860.77</v>
          </cell>
        </row>
        <row r="76">
          <cell r="A76" t="str">
            <v>0723927107</v>
          </cell>
          <cell r="B76" t="str">
            <v>涞源英能新能源科技有限公司</v>
          </cell>
          <cell r="C76" t="str">
            <v>否</v>
          </cell>
          <cell r="D76">
            <v>35058</v>
          </cell>
          <cell r="E76">
            <v>12775.14</v>
          </cell>
        </row>
        <row r="77">
          <cell r="A77" t="str">
            <v>0723927149</v>
          </cell>
          <cell r="B77" t="str">
            <v>涞源英能新能源科技有限公司</v>
          </cell>
          <cell r="C77" t="str">
            <v>否</v>
          </cell>
          <cell r="D77">
            <v>34796</v>
          </cell>
          <cell r="E77">
            <v>12679.66</v>
          </cell>
        </row>
        <row r="78">
          <cell r="A78" t="str">
            <v>0723927208</v>
          </cell>
          <cell r="B78" t="str">
            <v>涞源英能新能源科技有限公司</v>
          </cell>
          <cell r="C78" t="str">
            <v>否</v>
          </cell>
          <cell r="D78">
            <v>35873</v>
          </cell>
          <cell r="E78">
            <v>13072.12</v>
          </cell>
        </row>
        <row r="79">
          <cell r="A79" t="str">
            <v>0723927279</v>
          </cell>
          <cell r="B79" t="str">
            <v>涞源英能新能源科技有限公司</v>
          </cell>
          <cell r="C79" t="str">
            <v>否</v>
          </cell>
          <cell r="D79">
            <v>34847</v>
          </cell>
          <cell r="E79">
            <v>12698.25</v>
          </cell>
        </row>
        <row r="80">
          <cell r="A80" t="str">
            <v>0723927367</v>
          </cell>
          <cell r="B80" t="str">
            <v>涞源英能新能源科技有限公司</v>
          </cell>
          <cell r="C80" t="str">
            <v>否</v>
          </cell>
          <cell r="D80">
            <v>35221</v>
          </cell>
          <cell r="E80">
            <v>12834.53</v>
          </cell>
        </row>
        <row r="81">
          <cell r="A81" t="str">
            <v>0723927426</v>
          </cell>
          <cell r="B81" t="str">
            <v>涞源英能新能源科技有限公司</v>
          </cell>
          <cell r="C81" t="str">
            <v>否</v>
          </cell>
          <cell r="D81">
            <v>33870</v>
          </cell>
          <cell r="E81">
            <v>12342.23</v>
          </cell>
        </row>
        <row r="82">
          <cell r="A82" t="str">
            <v>0723928953</v>
          </cell>
          <cell r="B82" t="str">
            <v>涞源英能新能源科技有限公司</v>
          </cell>
          <cell r="C82" t="str">
            <v>否</v>
          </cell>
          <cell r="D82">
            <v>39023</v>
          </cell>
          <cell r="E82">
            <v>14219.98</v>
          </cell>
        </row>
        <row r="83">
          <cell r="A83" t="str">
            <v>0723930295</v>
          </cell>
          <cell r="B83" t="str">
            <v>涞源英能新能源科技有限公司</v>
          </cell>
          <cell r="C83" t="str">
            <v>否</v>
          </cell>
          <cell r="D83">
            <v>35125</v>
          </cell>
          <cell r="E83">
            <v>12799.55</v>
          </cell>
        </row>
        <row r="84">
          <cell r="A84" t="str">
            <v>0723931269</v>
          </cell>
          <cell r="B84" t="str">
            <v>涞源英能新能源科技有限公司</v>
          </cell>
          <cell r="C84" t="str">
            <v>否</v>
          </cell>
          <cell r="D84">
            <v>32004</v>
          </cell>
          <cell r="E84">
            <v>11662.26</v>
          </cell>
        </row>
        <row r="85">
          <cell r="A85" t="str">
            <v>0723933816</v>
          </cell>
          <cell r="B85" t="str">
            <v>涞源英能新能源科技有限公司</v>
          </cell>
          <cell r="C85" t="str">
            <v>否</v>
          </cell>
          <cell r="D85">
            <v>36646</v>
          </cell>
          <cell r="E85">
            <v>13353.8</v>
          </cell>
        </row>
        <row r="86">
          <cell r="A86" t="str">
            <v>0723934170</v>
          </cell>
          <cell r="B86" t="str">
            <v>涞源英能新能源科技有限公司</v>
          </cell>
          <cell r="C86" t="str">
            <v>否</v>
          </cell>
          <cell r="D86">
            <v>38000</v>
          </cell>
          <cell r="E86">
            <v>13847.2</v>
          </cell>
        </row>
        <row r="87">
          <cell r="A87" t="str">
            <v>0723948287</v>
          </cell>
          <cell r="B87" t="str">
            <v>涞源英能新能源科技有限公司</v>
          </cell>
          <cell r="C87" t="str">
            <v>否</v>
          </cell>
          <cell r="D87">
            <v>38230</v>
          </cell>
          <cell r="E87">
            <v>13931.01</v>
          </cell>
        </row>
        <row r="88">
          <cell r="A88" t="str">
            <v>0723950271</v>
          </cell>
          <cell r="B88" t="str">
            <v>涞源英能新能源科技有限公司</v>
          </cell>
          <cell r="C88" t="str">
            <v>否</v>
          </cell>
          <cell r="D88">
            <v>37937</v>
          </cell>
          <cell r="E88">
            <v>13824.24</v>
          </cell>
        </row>
        <row r="89">
          <cell r="A89" t="str">
            <v>0723950659</v>
          </cell>
          <cell r="B89" t="str">
            <v>涞源英能新能源科技有限公司</v>
          </cell>
          <cell r="C89" t="str">
            <v>否</v>
          </cell>
          <cell r="D89">
            <v>36096</v>
          </cell>
          <cell r="E89">
            <v>13153.38</v>
          </cell>
        </row>
        <row r="90">
          <cell r="A90" t="str">
            <v>0723950880</v>
          </cell>
          <cell r="B90" t="str">
            <v>涞源英能新能源科技有限公司</v>
          </cell>
          <cell r="C90" t="str">
            <v>否</v>
          </cell>
          <cell r="D90">
            <v>17923</v>
          </cell>
          <cell r="E90">
            <v>6531.14</v>
          </cell>
        </row>
        <row r="91">
          <cell r="A91" t="str">
            <v>0723956686</v>
          </cell>
          <cell r="B91" t="str">
            <v>涞源英能新能源科技有限公司</v>
          </cell>
          <cell r="C91" t="str">
            <v>否</v>
          </cell>
          <cell r="D91">
            <v>29878</v>
          </cell>
          <cell r="E91">
            <v>10887.54</v>
          </cell>
        </row>
        <row r="92">
          <cell r="A92" t="str">
            <v>0723956833</v>
          </cell>
          <cell r="B92" t="str">
            <v>涞源英能新能源科技有限公司</v>
          </cell>
          <cell r="C92" t="str">
            <v>否</v>
          </cell>
          <cell r="D92">
            <v>29892</v>
          </cell>
          <cell r="E92">
            <v>10892.64</v>
          </cell>
        </row>
        <row r="93">
          <cell r="A93" t="str">
            <v>0723960591</v>
          </cell>
          <cell r="B93" t="str">
            <v>涞源英能新能源科技有限公司</v>
          </cell>
          <cell r="C93" t="str">
            <v>否</v>
          </cell>
          <cell r="D93">
            <v>38257</v>
          </cell>
          <cell r="E93">
            <v>13940.85</v>
          </cell>
        </row>
        <row r="94">
          <cell r="A94" t="str">
            <v>0723960852</v>
          </cell>
          <cell r="B94" t="str">
            <v>涞源英能新能源科技有限公司</v>
          </cell>
          <cell r="C94" t="str">
            <v>否</v>
          </cell>
          <cell r="D94">
            <v>35396</v>
          </cell>
          <cell r="E94">
            <v>12898.3</v>
          </cell>
        </row>
        <row r="95">
          <cell r="A95" t="str">
            <v>0723962005</v>
          </cell>
          <cell r="B95" t="str">
            <v>涞源英能新能源科技有限公司</v>
          </cell>
          <cell r="C95" t="str">
            <v>否</v>
          </cell>
          <cell r="D95">
            <v>37336</v>
          </cell>
          <cell r="E95">
            <v>13605.24</v>
          </cell>
        </row>
        <row r="96">
          <cell r="A96" t="str">
            <v>0723963499</v>
          </cell>
          <cell r="B96" t="str">
            <v>涞源英能新能源科技有限公司</v>
          </cell>
          <cell r="C96" t="str">
            <v>否</v>
          </cell>
          <cell r="D96">
            <v>38728</v>
          </cell>
          <cell r="E96">
            <v>14112.48</v>
          </cell>
        </row>
        <row r="97">
          <cell r="A97" t="str">
            <v>0723963532</v>
          </cell>
          <cell r="B97" t="str">
            <v>涞源英能新能源科技有限公司</v>
          </cell>
          <cell r="C97" t="str">
            <v>否</v>
          </cell>
          <cell r="D97">
            <v>39124</v>
          </cell>
          <cell r="E97">
            <v>14256.79</v>
          </cell>
        </row>
        <row r="98">
          <cell r="A98" t="str">
            <v>0723963620</v>
          </cell>
          <cell r="B98" t="str">
            <v>涞源英能新能源科技有限公司</v>
          </cell>
          <cell r="C98" t="str">
            <v>否</v>
          </cell>
          <cell r="D98">
            <v>10042</v>
          </cell>
          <cell r="E98">
            <v>3659.3</v>
          </cell>
        </row>
        <row r="99">
          <cell r="A99" t="str">
            <v>0723965860</v>
          </cell>
          <cell r="B99" t="str">
            <v>涞源英能新能源科技有限公司</v>
          </cell>
          <cell r="C99" t="str">
            <v>否</v>
          </cell>
          <cell r="D99">
            <v>13775</v>
          </cell>
          <cell r="E99">
            <v>5019.61</v>
          </cell>
        </row>
        <row r="100">
          <cell r="A100" t="str">
            <v>0723970202</v>
          </cell>
          <cell r="B100" t="str">
            <v>涞源英能新能源科技有限公司</v>
          </cell>
          <cell r="C100" t="str">
            <v>否</v>
          </cell>
          <cell r="D100">
            <v>5260</v>
          </cell>
          <cell r="E100">
            <v>1916.74</v>
          </cell>
        </row>
        <row r="101">
          <cell r="A101" t="str">
            <v>0723970462</v>
          </cell>
          <cell r="B101" t="str">
            <v>涞源英能新能源科技有限公司</v>
          </cell>
          <cell r="C101" t="str">
            <v>否</v>
          </cell>
          <cell r="D101">
            <v>30706</v>
          </cell>
          <cell r="E101">
            <v>11189.27</v>
          </cell>
        </row>
        <row r="102">
          <cell r="A102" t="str">
            <v>0724014387</v>
          </cell>
          <cell r="B102" t="str">
            <v>涞源英能新能源科技有限公司</v>
          </cell>
          <cell r="C102" t="str">
            <v>否</v>
          </cell>
          <cell r="D102">
            <v>29857</v>
          </cell>
          <cell r="E102">
            <v>10879.89</v>
          </cell>
        </row>
        <row r="103">
          <cell r="A103" t="str">
            <v>0724016660</v>
          </cell>
          <cell r="B103" t="str">
            <v>涞源英能新能源科技有限公司</v>
          </cell>
          <cell r="C103" t="str">
            <v>否</v>
          </cell>
          <cell r="D103">
            <v>37564</v>
          </cell>
          <cell r="E103">
            <v>13688.32</v>
          </cell>
        </row>
        <row r="104">
          <cell r="A104" t="str">
            <v>0724027127</v>
          </cell>
          <cell r="B104" t="str">
            <v>涞源英能新能源科技有限公司</v>
          </cell>
          <cell r="C104" t="str">
            <v>否</v>
          </cell>
          <cell r="D104">
            <v>38681</v>
          </cell>
          <cell r="E104">
            <v>14095.36</v>
          </cell>
        </row>
        <row r="105">
          <cell r="A105" t="str">
            <v>0724041147</v>
          </cell>
          <cell r="B105" t="str">
            <v>涞源英能新能源科技有限公司</v>
          </cell>
          <cell r="C105" t="str">
            <v>否</v>
          </cell>
          <cell r="D105">
            <v>35041</v>
          </cell>
          <cell r="E105">
            <v>12768.94</v>
          </cell>
        </row>
        <row r="106">
          <cell r="A106" t="str">
            <v>0724041886</v>
          </cell>
          <cell r="B106" t="str">
            <v>涞源英能新能源科技有限公司</v>
          </cell>
          <cell r="C106" t="str">
            <v>否</v>
          </cell>
          <cell r="D106">
            <v>38626</v>
          </cell>
          <cell r="E106">
            <v>14075.31</v>
          </cell>
        </row>
        <row r="107">
          <cell r="A107" t="str">
            <v>0724047321</v>
          </cell>
          <cell r="B107" t="str">
            <v>涞源英能新能源科技有限公司</v>
          </cell>
          <cell r="C107" t="str">
            <v>否</v>
          </cell>
          <cell r="D107">
            <v>37364</v>
          </cell>
          <cell r="E107">
            <v>13615.44</v>
          </cell>
        </row>
        <row r="108">
          <cell r="A108" t="str">
            <v>0724048236</v>
          </cell>
          <cell r="B108" t="str">
            <v>涞源英能新能源科技有限公司</v>
          </cell>
          <cell r="C108" t="str">
            <v>否</v>
          </cell>
          <cell r="D108">
            <v>37688</v>
          </cell>
          <cell r="E108">
            <v>13733.51</v>
          </cell>
        </row>
        <row r="109">
          <cell r="A109" t="str">
            <v>0724052806</v>
          </cell>
          <cell r="B109" t="str">
            <v>涞源英能新能源科技有限公司</v>
          </cell>
          <cell r="C109" t="str">
            <v>否</v>
          </cell>
          <cell r="D109">
            <v>37807</v>
          </cell>
          <cell r="E109">
            <v>13776.87</v>
          </cell>
        </row>
        <row r="110">
          <cell r="A110" t="str">
            <v>0724053896</v>
          </cell>
          <cell r="B110" t="str">
            <v>涞源英能新能源科技有限公司</v>
          </cell>
          <cell r="C110" t="str">
            <v>否</v>
          </cell>
          <cell r="D110">
            <v>37453</v>
          </cell>
          <cell r="E110">
            <v>13647.87</v>
          </cell>
        </row>
        <row r="111">
          <cell r="A111" t="str">
            <v>0724056101</v>
          </cell>
          <cell r="B111" t="str">
            <v>涞源英能新能源科技有限公司</v>
          </cell>
          <cell r="C111" t="str">
            <v>否</v>
          </cell>
          <cell r="D111">
            <v>38135</v>
          </cell>
          <cell r="E111">
            <v>13896.39</v>
          </cell>
        </row>
        <row r="112">
          <cell r="A112" t="str">
            <v>0724057061</v>
          </cell>
          <cell r="B112" t="str">
            <v>涞源英能新能源科技有限公司</v>
          </cell>
          <cell r="C112" t="str">
            <v>否</v>
          </cell>
          <cell r="D112">
            <v>36006</v>
          </cell>
          <cell r="E112">
            <v>13120.59</v>
          </cell>
        </row>
        <row r="113">
          <cell r="A113" t="str">
            <v>0724057449</v>
          </cell>
          <cell r="B113" t="str">
            <v>涞源英能新能源科技有限公司</v>
          </cell>
          <cell r="C113" t="str">
            <v>否</v>
          </cell>
          <cell r="D113">
            <v>37578</v>
          </cell>
          <cell r="E113">
            <v>13693.42</v>
          </cell>
        </row>
        <row r="114">
          <cell r="A114" t="str">
            <v>0724058875</v>
          </cell>
          <cell r="B114" t="str">
            <v>涞源英能新能源科技有限公司</v>
          </cell>
          <cell r="C114" t="str">
            <v>否</v>
          </cell>
          <cell r="D114">
            <v>36047</v>
          </cell>
          <cell r="E114">
            <v>13135.53</v>
          </cell>
        </row>
        <row r="115">
          <cell r="A115" t="str">
            <v>0724068065</v>
          </cell>
          <cell r="B115" t="str">
            <v>涞源英能新能源科技有限公司</v>
          </cell>
          <cell r="C115" t="str">
            <v>否</v>
          </cell>
          <cell r="D115">
            <v>39608</v>
          </cell>
          <cell r="E115">
            <v>14433.16</v>
          </cell>
        </row>
        <row r="116">
          <cell r="A116" t="str">
            <v>0724170238</v>
          </cell>
          <cell r="B116" t="str">
            <v>涞源英能新能源科技有限公司</v>
          </cell>
          <cell r="C116" t="str">
            <v>否</v>
          </cell>
          <cell r="D116">
            <v>36612</v>
          </cell>
          <cell r="E116">
            <v>13341.41</v>
          </cell>
        </row>
        <row r="117">
          <cell r="A117" t="str">
            <v>0724170384</v>
          </cell>
          <cell r="B117" t="str">
            <v>涞源英能新能源科技有限公司</v>
          </cell>
          <cell r="C117" t="str">
            <v>否</v>
          </cell>
          <cell r="D117">
            <v>38474</v>
          </cell>
          <cell r="E117">
            <v>14019.93</v>
          </cell>
        </row>
        <row r="118">
          <cell r="A118" t="str">
            <v>0724170485</v>
          </cell>
          <cell r="B118" t="str">
            <v>涞源英能新能源科技有限公司</v>
          </cell>
          <cell r="C118" t="str">
            <v>否</v>
          </cell>
          <cell r="D118">
            <v>14221</v>
          </cell>
          <cell r="E118">
            <v>5182.13</v>
          </cell>
        </row>
        <row r="119">
          <cell r="A119" t="str">
            <v>0724170720</v>
          </cell>
          <cell r="B119" t="str">
            <v>涞源英能新能源科技有限公司</v>
          </cell>
          <cell r="C119" t="str">
            <v>否</v>
          </cell>
          <cell r="D119">
            <v>38020</v>
          </cell>
          <cell r="E119">
            <v>13854.49</v>
          </cell>
        </row>
        <row r="120">
          <cell r="A120" t="str">
            <v>0724171114</v>
          </cell>
          <cell r="B120" t="str">
            <v>涞源英能新能源科技有限公司</v>
          </cell>
          <cell r="C120" t="str">
            <v>否</v>
          </cell>
          <cell r="D120">
            <v>37808</v>
          </cell>
          <cell r="E120">
            <v>13777.24</v>
          </cell>
        </row>
        <row r="121">
          <cell r="A121" t="str">
            <v>0724174940</v>
          </cell>
          <cell r="B121" t="str">
            <v>涞源英能新能源科技有限公司</v>
          </cell>
          <cell r="C121" t="str">
            <v>否</v>
          </cell>
          <cell r="D121">
            <v>38555</v>
          </cell>
          <cell r="E121">
            <v>14049.44</v>
          </cell>
        </row>
        <row r="122">
          <cell r="A122" t="str">
            <v>0724175031</v>
          </cell>
          <cell r="B122" t="str">
            <v>涞源英能新能源科技有限公司</v>
          </cell>
          <cell r="C122" t="str">
            <v>否</v>
          </cell>
          <cell r="D122">
            <v>38862</v>
          </cell>
          <cell r="E122">
            <v>14161.31</v>
          </cell>
        </row>
        <row r="123">
          <cell r="A123" t="str">
            <v>0724175480</v>
          </cell>
          <cell r="B123" t="str">
            <v>涞源英能新能源科技有限公司</v>
          </cell>
          <cell r="C123" t="str">
            <v>否</v>
          </cell>
          <cell r="D123">
            <v>26276</v>
          </cell>
          <cell r="E123">
            <v>9574.97</v>
          </cell>
        </row>
        <row r="124">
          <cell r="A124" t="str">
            <v>0724175594</v>
          </cell>
          <cell r="B124" t="str">
            <v>涞源英能新能源科技有限公司</v>
          </cell>
          <cell r="C124" t="str">
            <v>否</v>
          </cell>
          <cell r="D124">
            <v>39504</v>
          </cell>
          <cell r="E124">
            <v>14395.26</v>
          </cell>
        </row>
        <row r="125">
          <cell r="A125" t="str">
            <v>0724176021</v>
          </cell>
          <cell r="B125" t="str">
            <v>涞源英能新能源科技有限公司</v>
          </cell>
          <cell r="C125" t="str">
            <v>否</v>
          </cell>
          <cell r="D125">
            <v>34555</v>
          </cell>
          <cell r="E125">
            <v>12591.84</v>
          </cell>
        </row>
        <row r="126">
          <cell r="A126" t="str">
            <v>0724185856</v>
          </cell>
          <cell r="B126" t="str">
            <v>涞源英能新能源科技有限公司</v>
          </cell>
          <cell r="C126" t="str">
            <v>否</v>
          </cell>
          <cell r="D126">
            <v>37756</v>
          </cell>
          <cell r="E126">
            <v>13758.29</v>
          </cell>
        </row>
        <row r="127">
          <cell r="A127" t="str">
            <v>0724186194</v>
          </cell>
          <cell r="B127" t="str">
            <v>涞源英能新能源科技有限公司</v>
          </cell>
          <cell r="C127" t="str">
            <v>否</v>
          </cell>
          <cell r="D127">
            <v>39062</v>
          </cell>
          <cell r="E127">
            <v>14234.19</v>
          </cell>
        </row>
        <row r="128">
          <cell r="A128" t="str">
            <v>0724218385</v>
          </cell>
          <cell r="B128" t="str">
            <v>涞源英能新能源科技有限公司</v>
          </cell>
          <cell r="C128" t="str">
            <v>否</v>
          </cell>
          <cell r="D128">
            <v>38868</v>
          </cell>
          <cell r="E128">
            <v>14163.5</v>
          </cell>
        </row>
        <row r="129">
          <cell r="A129" t="str">
            <v>0724219519</v>
          </cell>
          <cell r="B129" t="str">
            <v>涞源英能新能源科技有限公司</v>
          </cell>
          <cell r="C129" t="str">
            <v>否</v>
          </cell>
          <cell r="D129">
            <v>37712</v>
          </cell>
          <cell r="E129">
            <v>13742.25</v>
          </cell>
        </row>
        <row r="130">
          <cell r="A130" t="str">
            <v>0724222160</v>
          </cell>
          <cell r="B130" t="str">
            <v>涞源英能新能源科技有限公司</v>
          </cell>
          <cell r="C130" t="str">
            <v>否</v>
          </cell>
          <cell r="D130">
            <v>38032</v>
          </cell>
          <cell r="E130">
            <v>13858.86</v>
          </cell>
        </row>
        <row r="131">
          <cell r="A131" t="str">
            <v>0724297654</v>
          </cell>
          <cell r="B131" t="str">
            <v>涞源英能新能源科技有限公司</v>
          </cell>
          <cell r="C131" t="str">
            <v>否</v>
          </cell>
          <cell r="D131">
            <v>39863</v>
          </cell>
          <cell r="E131">
            <v>14526.08</v>
          </cell>
        </row>
        <row r="132">
          <cell r="A132" t="str">
            <v>0724301458</v>
          </cell>
          <cell r="B132" t="str">
            <v>涞源英能新能源科技有限公司</v>
          </cell>
          <cell r="C132" t="str">
            <v>否</v>
          </cell>
          <cell r="D132">
            <v>40555</v>
          </cell>
          <cell r="E132">
            <v>14778.24</v>
          </cell>
        </row>
        <row r="133">
          <cell r="A133" t="str">
            <v>0724450714</v>
          </cell>
          <cell r="B133" t="str">
            <v>涞源英能新能源科技有限公司</v>
          </cell>
          <cell r="C133" t="str">
            <v>否</v>
          </cell>
          <cell r="D133">
            <v>38104</v>
          </cell>
          <cell r="E133">
            <v>13885.1</v>
          </cell>
        </row>
        <row r="134">
          <cell r="A134" t="str">
            <v>0724454761</v>
          </cell>
          <cell r="B134" t="str">
            <v>涞源英能新能源科技有限公司</v>
          </cell>
          <cell r="C134" t="str">
            <v>否</v>
          </cell>
          <cell r="D134">
            <v>39941</v>
          </cell>
          <cell r="E134">
            <v>14554.5</v>
          </cell>
        </row>
        <row r="135">
          <cell r="A135" t="str">
            <v>0724497676</v>
          </cell>
          <cell r="B135" t="str">
            <v>涞源英能新能源科技有限公司</v>
          </cell>
          <cell r="C135" t="str">
            <v>否</v>
          </cell>
          <cell r="D135">
            <v>12370</v>
          </cell>
          <cell r="E135">
            <v>4507.63</v>
          </cell>
        </row>
        <row r="136">
          <cell r="A136" t="str">
            <v>0724497940</v>
          </cell>
          <cell r="B136" t="str">
            <v>涞源英能新能源科技有限公司</v>
          </cell>
          <cell r="C136" t="str">
            <v>否</v>
          </cell>
          <cell r="D136">
            <v>40667</v>
          </cell>
          <cell r="E136">
            <v>14819.05</v>
          </cell>
        </row>
        <row r="137">
          <cell r="A137" t="str">
            <v>0724498217</v>
          </cell>
          <cell r="B137" t="str">
            <v>涞源英能新能源科技有限公司</v>
          </cell>
          <cell r="C137" t="str">
            <v>否</v>
          </cell>
          <cell r="D137">
            <v>25860</v>
          </cell>
          <cell r="E137">
            <v>9423.38</v>
          </cell>
        </row>
        <row r="138">
          <cell r="A138" t="str">
            <v>0724498624</v>
          </cell>
          <cell r="B138" t="str">
            <v>涞源英能新能源科技有限公司</v>
          </cell>
          <cell r="C138" t="str">
            <v>否</v>
          </cell>
          <cell r="D138">
            <v>41374</v>
          </cell>
          <cell r="E138">
            <v>15076.69</v>
          </cell>
        </row>
        <row r="139">
          <cell r="A139" t="str">
            <v>0724498796</v>
          </cell>
          <cell r="B139" t="str">
            <v>涞源英能新能源科技有限公司</v>
          </cell>
          <cell r="C139" t="str">
            <v>否</v>
          </cell>
          <cell r="D139">
            <v>41473</v>
          </cell>
          <cell r="E139">
            <v>15112.76</v>
          </cell>
        </row>
        <row r="140">
          <cell r="A140" t="str">
            <v>0724603408</v>
          </cell>
          <cell r="B140" t="str">
            <v>涞源英能新能源科技有限公司</v>
          </cell>
          <cell r="C140" t="str">
            <v>否</v>
          </cell>
          <cell r="D140">
            <v>41303</v>
          </cell>
          <cell r="E140">
            <v>15050.81</v>
          </cell>
        </row>
        <row r="141">
          <cell r="A141" t="str">
            <v>0724604313</v>
          </cell>
          <cell r="B141" t="str">
            <v>涞源英能新能源科技有限公司</v>
          </cell>
          <cell r="C141" t="str">
            <v>否</v>
          </cell>
          <cell r="D141">
            <v>21416</v>
          </cell>
          <cell r="E141">
            <v>7803.99</v>
          </cell>
        </row>
        <row r="142">
          <cell r="A142" t="str">
            <v>0724606768</v>
          </cell>
          <cell r="B142" t="str">
            <v>涞源英能新能源科技有限公司</v>
          </cell>
          <cell r="C142" t="str">
            <v>否</v>
          </cell>
          <cell r="D142">
            <v>41084</v>
          </cell>
          <cell r="E142">
            <v>14971.01</v>
          </cell>
        </row>
        <row r="143">
          <cell r="A143" t="str">
            <v>0724606915</v>
          </cell>
          <cell r="B143" t="str">
            <v>涞源英能新能源科技有限公司</v>
          </cell>
          <cell r="C143" t="str">
            <v>否</v>
          </cell>
          <cell r="D143">
            <v>37075</v>
          </cell>
          <cell r="E143">
            <v>13510.13</v>
          </cell>
        </row>
        <row r="144">
          <cell r="A144" t="str">
            <v>0724607152</v>
          </cell>
          <cell r="B144" t="str">
            <v>涞源英能新能源科技有限公司</v>
          </cell>
          <cell r="C144" t="str">
            <v>否</v>
          </cell>
          <cell r="D144">
            <v>35718</v>
          </cell>
          <cell r="E144">
            <v>13015.64</v>
          </cell>
        </row>
        <row r="145">
          <cell r="A145" t="str">
            <v>0724698750</v>
          </cell>
          <cell r="B145" t="str">
            <v>涞源英能新能源科技有限公司</v>
          </cell>
          <cell r="C145" t="str">
            <v>否</v>
          </cell>
          <cell r="D145">
            <v>24704</v>
          </cell>
          <cell r="E145">
            <v>9002.14</v>
          </cell>
        </row>
        <row r="146">
          <cell r="A146" t="str">
            <v>0724705016</v>
          </cell>
          <cell r="B146" t="str">
            <v>涞源英能新能源科技有限公司</v>
          </cell>
          <cell r="C146" t="str">
            <v>否</v>
          </cell>
          <cell r="D146">
            <v>31740</v>
          </cell>
          <cell r="E146">
            <v>11566.06</v>
          </cell>
        </row>
        <row r="147">
          <cell r="A147" t="str">
            <v>0724712034</v>
          </cell>
          <cell r="B147" t="str">
            <v>涞源英能新能源科技有限公司</v>
          </cell>
          <cell r="C147" t="str">
            <v>否</v>
          </cell>
          <cell r="D147">
            <v>38857</v>
          </cell>
          <cell r="E147">
            <v>14159.49</v>
          </cell>
        </row>
        <row r="148">
          <cell r="A148" t="str">
            <v>0724712076</v>
          </cell>
          <cell r="B148" t="str">
            <v>涞源英能新能源科技有限公司</v>
          </cell>
          <cell r="C148" t="str">
            <v>否</v>
          </cell>
          <cell r="D148">
            <v>40308</v>
          </cell>
          <cell r="E148">
            <v>14688.24</v>
          </cell>
        </row>
        <row r="149">
          <cell r="A149" t="str">
            <v>0724712425</v>
          </cell>
          <cell r="B149" t="str">
            <v>涞源英能新能源科技有限公司</v>
          </cell>
          <cell r="C149" t="str">
            <v>否</v>
          </cell>
          <cell r="D149">
            <v>18102</v>
          </cell>
          <cell r="E149">
            <v>6596.37</v>
          </cell>
        </row>
        <row r="150">
          <cell r="A150" t="str">
            <v>0724712496</v>
          </cell>
          <cell r="B150" t="str">
            <v>涞源英能新能源科技有限公司</v>
          </cell>
          <cell r="C150" t="str">
            <v>否</v>
          </cell>
          <cell r="D150">
            <v>38874</v>
          </cell>
          <cell r="E150">
            <v>14165.69</v>
          </cell>
        </row>
        <row r="151">
          <cell r="A151" t="str">
            <v>0724716805</v>
          </cell>
          <cell r="B151" t="str">
            <v>涞源英能新能源科技有限公司</v>
          </cell>
          <cell r="C151" t="str">
            <v>否</v>
          </cell>
          <cell r="D151">
            <v>40168</v>
          </cell>
          <cell r="E151">
            <v>14637.22</v>
          </cell>
        </row>
        <row r="152">
          <cell r="A152" t="str">
            <v>0724716850</v>
          </cell>
          <cell r="B152" t="str">
            <v>涞源英能新能源科技有限公司</v>
          </cell>
          <cell r="C152" t="str">
            <v>否</v>
          </cell>
          <cell r="D152">
            <v>40444</v>
          </cell>
          <cell r="E152">
            <v>14737.79</v>
          </cell>
        </row>
        <row r="153">
          <cell r="A153" t="str">
            <v>0724716964</v>
          </cell>
          <cell r="B153" t="str">
            <v>涞源英能新能源科技有限公司</v>
          </cell>
          <cell r="C153" t="str">
            <v>否</v>
          </cell>
          <cell r="D153">
            <v>40526</v>
          </cell>
          <cell r="E153">
            <v>14767.67</v>
          </cell>
        </row>
        <row r="154">
          <cell r="A154" t="str">
            <v>0724717071</v>
          </cell>
          <cell r="B154" t="str">
            <v>涞源英能新能源科技有限公司</v>
          </cell>
          <cell r="C154" t="str">
            <v>否</v>
          </cell>
          <cell r="D154">
            <v>39152</v>
          </cell>
          <cell r="E154">
            <v>14266.99</v>
          </cell>
        </row>
        <row r="155">
          <cell r="A155" t="str">
            <v>0724717101</v>
          </cell>
          <cell r="B155" t="str">
            <v>涞源英能新能源科技有限公司</v>
          </cell>
          <cell r="C155" t="str">
            <v>否</v>
          </cell>
          <cell r="D155">
            <v>39829</v>
          </cell>
          <cell r="E155">
            <v>14513.69</v>
          </cell>
        </row>
        <row r="156">
          <cell r="A156" t="str">
            <v>0724717358</v>
          </cell>
          <cell r="B156" t="str">
            <v>涞源英能新能源科技有限公司</v>
          </cell>
          <cell r="C156" t="str">
            <v>否</v>
          </cell>
          <cell r="D156">
            <v>39070</v>
          </cell>
          <cell r="E156">
            <v>14237.11</v>
          </cell>
        </row>
        <row r="157">
          <cell r="A157" t="str">
            <v>0724719556</v>
          </cell>
          <cell r="B157" t="str">
            <v>涞源英能新能源科技有限公司</v>
          </cell>
          <cell r="C157" t="str">
            <v>否</v>
          </cell>
          <cell r="D157">
            <v>40626</v>
          </cell>
          <cell r="E157">
            <v>14804.11</v>
          </cell>
        </row>
        <row r="158">
          <cell r="A158" t="str">
            <v>0724719598</v>
          </cell>
          <cell r="B158" t="str">
            <v>涞源英能新能源科技有限公司</v>
          </cell>
          <cell r="C158" t="str">
            <v>否</v>
          </cell>
          <cell r="D158">
            <v>40232</v>
          </cell>
          <cell r="E158">
            <v>14660.54</v>
          </cell>
        </row>
        <row r="159">
          <cell r="A159" t="str">
            <v>0724719673</v>
          </cell>
          <cell r="B159" t="str">
            <v>涞源英能新能源科技有限公司</v>
          </cell>
          <cell r="C159" t="str">
            <v>否</v>
          </cell>
          <cell r="D159">
            <v>11820</v>
          </cell>
          <cell r="E159">
            <v>4307.21</v>
          </cell>
        </row>
        <row r="160">
          <cell r="A160" t="str">
            <v>0724719787</v>
          </cell>
          <cell r="B160" t="str">
            <v>涞源英能新能源科技有限公司</v>
          </cell>
          <cell r="C160" t="str">
            <v>否</v>
          </cell>
          <cell r="D160">
            <v>38876</v>
          </cell>
          <cell r="E160">
            <v>14166.41</v>
          </cell>
        </row>
        <row r="161">
          <cell r="A161" t="str">
            <v>0724720433</v>
          </cell>
          <cell r="B161" t="str">
            <v>涞源英能新能源科技有限公司</v>
          </cell>
          <cell r="C161" t="str">
            <v>否</v>
          </cell>
          <cell r="D161">
            <v>40288</v>
          </cell>
          <cell r="E161">
            <v>14680.95</v>
          </cell>
        </row>
        <row r="162">
          <cell r="A162" t="str">
            <v>0724722194</v>
          </cell>
          <cell r="B162" t="str">
            <v>涞源英能新能源科技有限公司</v>
          </cell>
          <cell r="C162" t="str">
            <v>否</v>
          </cell>
          <cell r="D162">
            <v>41011</v>
          </cell>
          <cell r="E162">
            <v>14944.41</v>
          </cell>
        </row>
        <row r="163">
          <cell r="A163" t="str">
            <v>0724722471</v>
          </cell>
          <cell r="B163" t="str">
            <v>涞源英能新能源科技有限公司</v>
          </cell>
          <cell r="C163" t="str">
            <v>否</v>
          </cell>
          <cell r="D163">
            <v>38521</v>
          </cell>
          <cell r="E163">
            <v>14037.05</v>
          </cell>
        </row>
        <row r="164">
          <cell r="A164" t="str">
            <v>0724722673</v>
          </cell>
          <cell r="B164" t="str">
            <v>涞源英能新能源科技有限公司</v>
          </cell>
          <cell r="C164" t="str">
            <v>否</v>
          </cell>
          <cell r="D164">
            <v>39359</v>
          </cell>
          <cell r="E164">
            <v>14342.42</v>
          </cell>
        </row>
        <row r="165">
          <cell r="A165" t="str">
            <v>0724722859</v>
          </cell>
          <cell r="B165" t="str">
            <v>涞源英能新能源科技有限公司</v>
          </cell>
          <cell r="C165" t="str">
            <v>否</v>
          </cell>
          <cell r="D165">
            <v>39653</v>
          </cell>
          <cell r="E165">
            <v>14449.55</v>
          </cell>
        </row>
        <row r="166">
          <cell r="A166" t="str">
            <v>0724737174</v>
          </cell>
          <cell r="B166" t="str">
            <v>涞源英能新能源科技有限公司</v>
          </cell>
          <cell r="C166" t="str">
            <v>否</v>
          </cell>
          <cell r="D166">
            <v>38518</v>
          </cell>
          <cell r="E166">
            <v>14035.96</v>
          </cell>
        </row>
        <row r="167">
          <cell r="A167" t="str">
            <v>0724763029</v>
          </cell>
          <cell r="B167" t="str">
            <v>涞源英能新能源科技有限公司</v>
          </cell>
          <cell r="C167" t="str">
            <v>否</v>
          </cell>
          <cell r="D167">
            <v>39233</v>
          </cell>
          <cell r="E167">
            <v>14296.51</v>
          </cell>
        </row>
        <row r="168">
          <cell r="A168" t="str">
            <v>0724764660</v>
          </cell>
          <cell r="B168" t="str">
            <v>涞源英能新能源科技有限公司</v>
          </cell>
          <cell r="C168" t="str">
            <v>否</v>
          </cell>
          <cell r="D168">
            <v>40404</v>
          </cell>
          <cell r="E168">
            <v>14723.22</v>
          </cell>
        </row>
        <row r="169">
          <cell r="A169" t="str">
            <v>0724879441</v>
          </cell>
          <cell r="B169" t="str">
            <v>涞源英能新能源科技有限公司</v>
          </cell>
          <cell r="C169" t="str">
            <v>否</v>
          </cell>
          <cell r="D169">
            <v>39251</v>
          </cell>
          <cell r="E169">
            <v>14303.06</v>
          </cell>
        </row>
        <row r="170">
          <cell r="A170" t="str">
            <v>0724889888</v>
          </cell>
          <cell r="B170" t="str">
            <v>涞源英能新能源科技有限公司</v>
          </cell>
          <cell r="C170" t="str">
            <v>否</v>
          </cell>
          <cell r="D170">
            <v>37477</v>
          </cell>
          <cell r="E170">
            <v>13656.62</v>
          </cell>
        </row>
        <row r="171">
          <cell r="A171" t="str">
            <v>0725133465</v>
          </cell>
          <cell r="B171" t="str">
            <v>涞源英能新能源科技有限公司</v>
          </cell>
          <cell r="C171" t="str">
            <v>否</v>
          </cell>
          <cell r="D171">
            <v>5090</v>
          </cell>
          <cell r="E171">
            <v>1854.8</v>
          </cell>
        </row>
        <row r="172">
          <cell r="A172" t="str">
            <v>0725133537</v>
          </cell>
          <cell r="B172" t="str">
            <v>涞源英能新能源科技有限公司</v>
          </cell>
          <cell r="C172" t="str">
            <v>否</v>
          </cell>
          <cell r="D172">
            <v>39110</v>
          </cell>
          <cell r="E172">
            <v>14251.68</v>
          </cell>
        </row>
        <row r="173">
          <cell r="A173" t="str">
            <v>0726198728</v>
          </cell>
          <cell r="B173" t="str">
            <v>涞源英能新能源科技有限公司</v>
          </cell>
          <cell r="C173" t="str">
            <v>否</v>
          </cell>
          <cell r="D173">
            <v>39914</v>
          </cell>
          <cell r="E173">
            <v>14544.66</v>
          </cell>
        </row>
        <row r="174">
          <cell r="A174" t="str">
            <v>0728896972</v>
          </cell>
          <cell r="B174" t="str">
            <v>涞源英能新能源科技有限公司</v>
          </cell>
          <cell r="C174" t="str">
            <v>否</v>
          </cell>
          <cell r="D174">
            <v>30612</v>
          </cell>
          <cell r="E174">
            <v>11155.01</v>
          </cell>
        </row>
        <row r="175">
          <cell r="A175" t="str">
            <v>0728900936</v>
          </cell>
          <cell r="B175" t="str">
            <v>涞源英能新能源科技有限公司</v>
          </cell>
          <cell r="C175" t="str">
            <v>否</v>
          </cell>
          <cell r="D175">
            <v>22195</v>
          </cell>
          <cell r="E175">
            <v>8087.86</v>
          </cell>
        </row>
        <row r="176">
          <cell r="A176" t="str">
            <v>0728902642</v>
          </cell>
          <cell r="B176" t="str">
            <v>涞源英能新能源科技有限公司</v>
          </cell>
          <cell r="C176" t="str">
            <v>否</v>
          </cell>
          <cell r="D176">
            <v>28730</v>
          </cell>
          <cell r="E176">
            <v>10469.21</v>
          </cell>
        </row>
        <row r="177">
          <cell r="A177" t="str">
            <v>0728903241</v>
          </cell>
          <cell r="B177" t="str">
            <v>涞源英能新能源科技有限公司</v>
          </cell>
          <cell r="C177" t="str">
            <v>否</v>
          </cell>
          <cell r="D177">
            <v>23142</v>
          </cell>
          <cell r="E177">
            <v>8432.94</v>
          </cell>
        </row>
        <row r="178">
          <cell r="A178" t="str">
            <v>0728906107</v>
          </cell>
          <cell r="B178" t="str">
            <v>涞源英能新能源科技有限公司</v>
          </cell>
          <cell r="C178" t="str">
            <v>否</v>
          </cell>
          <cell r="D178">
            <v>27217</v>
          </cell>
          <cell r="E178">
            <v>9917.87</v>
          </cell>
        </row>
        <row r="179">
          <cell r="A179" t="str">
            <v>0728909627</v>
          </cell>
          <cell r="B179" t="str">
            <v>涞源英能新能源科技有限公司</v>
          </cell>
          <cell r="C179" t="str">
            <v>否</v>
          </cell>
          <cell r="D179">
            <v>33853</v>
          </cell>
          <cell r="E179">
            <v>12336.03</v>
          </cell>
        </row>
        <row r="180">
          <cell r="A180" t="str">
            <v>0728910559</v>
          </cell>
          <cell r="B180" t="str">
            <v>涞源英能新能源科技有限公司</v>
          </cell>
          <cell r="C180" t="str">
            <v>否</v>
          </cell>
          <cell r="D180">
            <v>11143</v>
          </cell>
          <cell r="E180">
            <v>4060.51</v>
          </cell>
        </row>
        <row r="181">
          <cell r="A181" t="str">
            <v>0728915857</v>
          </cell>
          <cell r="B181" t="str">
            <v>涞源英能新能源科技有限公司</v>
          </cell>
          <cell r="C181" t="str">
            <v>否</v>
          </cell>
          <cell r="D181">
            <v>22163</v>
          </cell>
          <cell r="E181">
            <v>8076.2</v>
          </cell>
        </row>
        <row r="182">
          <cell r="A182" t="str">
            <v>0730795144</v>
          </cell>
          <cell r="B182" t="str">
            <v>涞源英能新能源科技有限公司</v>
          </cell>
          <cell r="C182" t="str">
            <v>否</v>
          </cell>
          <cell r="D182">
            <v>16608</v>
          </cell>
          <cell r="E182">
            <v>6051.96</v>
          </cell>
        </row>
        <row r="183">
          <cell r="A183" t="str">
            <v>0730799784</v>
          </cell>
          <cell r="B183" t="str">
            <v>涞源英能新能源科技有限公司</v>
          </cell>
          <cell r="C183" t="str">
            <v>否</v>
          </cell>
          <cell r="D183">
            <v>38683</v>
          </cell>
          <cell r="E183">
            <v>14096.09</v>
          </cell>
        </row>
        <row r="184">
          <cell r="A184" t="str">
            <v>0730801612</v>
          </cell>
          <cell r="B184" t="str">
            <v>涞源英能新能源科技有限公司</v>
          </cell>
          <cell r="C184" t="str">
            <v>否</v>
          </cell>
          <cell r="D184">
            <v>39164</v>
          </cell>
          <cell r="E184">
            <v>14271.36</v>
          </cell>
        </row>
        <row r="185">
          <cell r="A185" t="str">
            <v>0730801843</v>
          </cell>
          <cell r="B185" t="str">
            <v>涞源英能新能源科技有限公司</v>
          </cell>
          <cell r="C185" t="str">
            <v>否</v>
          </cell>
          <cell r="D185">
            <v>39552</v>
          </cell>
          <cell r="E185">
            <v>14412.75</v>
          </cell>
        </row>
        <row r="186">
          <cell r="A186" t="str">
            <v>0730803520</v>
          </cell>
          <cell r="B186" t="str">
            <v>涞源英能新能源科技有限公司</v>
          </cell>
          <cell r="C186" t="str">
            <v>否</v>
          </cell>
          <cell r="D186">
            <v>39240</v>
          </cell>
          <cell r="E186">
            <v>14299.06</v>
          </cell>
        </row>
        <row r="187">
          <cell r="A187" t="str">
            <v>0730805308</v>
          </cell>
          <cell r="B187" t="str">
            <v>涞源英能新能源科技有限公司</v>
          </cell>
          <cell r="C187" t="str">
            <v>否</v>
          </cell>
          <cell r="D187">
            <v>39995</v>
          </cell>
          <cell r="E187">
            <v>14574.18</v>
          </cell>
        </row>
        <row r="188">
          <cell r="A188" t="str">
            <v>0730828556</v>
          </cell>
          <cell r="B188" t="str">
            <v>涞源英能新能源科技有限公司</v>
          </cell>
          <cell r="C188" t="str">
            <v>否</v>
          </cell>
          <cell r="D188">
            <v>41185</v>
          </cell>
          <cell r="E188">
            <v>15007.81</v>
          </cell>
        </row>
        <row r="189">
          <cell r="A189" t="str">
            <v>0730829458</v>
          </cell>
          <cell r="B189" t="str">
            <v>涞源英能新能源科技有限公司</v>
          </cell>
          <cell r="C189" t="str">
            <v>否</v>
          </cell>
          <cell r="D189">
            <v>13687</v>
          </cell>
          <cell r="E189">
            <v>4987.54</v>
          </cell>
        </row>
        <row r="190">
          <cell r="A190" t="str">
            <v>0731273979</v>
          </cell>
          <cell r="B190" t="str">
            <v>涞源英能新能源科技有限公司</v>
          </cell>
          <cell r="C190" t="str">
            <v>否</v>
          </cell>
          <cell r="D190">
            <v>39980</v>
          </cell>
          <cell r="E190">
            <v>14568.71</v>
          </cell>
        </row>
        <row r="191">
          <cell r="A191" t="str">
            <v>0731429167</v>
          </cell>
          <cell r="B191" t="str">
            <v>涞源英能新能源科技有限公司</v>
          </cell>
          <cell r="C191" t="str">
            <v>否</v>
          </cell>
          <cell r="D191">
            <v>11735</v>
          </cell>
          <cell r="E191">
            <v>4276.23</v>
          </cell>
        </row>
        <row r="192">
          <cell r="A192" t="str">
            <v>0731429284</v>
          </cell>
          <cell r="B192" t="str">
            <v>涞源英能新能源科技有限公司</v>
          </cell>
          <cell r="C192" t="str">
            <v>否</v>
          </cell>
          <cell r="D192">
            <v>36337</v>
          </cell>
          <cell r="E192">
            <v>13241.2</v>
          </cell>
        </row>
        <row r="193">
          <cell r="A193" t="str">
            <v>0734154299</v>
          </cell>
          <cell r="B193" t="str">
            <v>涞源英能新能源科技有限公司</v>
          </cell>
          <cell r="C193" t="str">
            <v>否</v>
          </cell>
          <cell r="D193">
            <v>37168</v>
          </cell>
          <cell r="E193">
            <v>13544.02</v>
          </cell>
        </row>
        <row r="194">
          <cell r="D194">
            <v>6269798</v>
          </cell>
          <cell r="E194">
            <v>2284714.37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B1" t="str">
            <v>项目编号</v>
          </cell>
          <cell r="C1" t="str">
            <v>电费年月</v>
          </cell>
          <cell r="D1" t="str">
            <v>电量</v>
          </cell>
          <cell r="E1" t="str">
            <v>总应付补助金额</v>
          </cell>
        </row>
        <row r="2">
          <cell r="B2" t="str">
            <v>0705026679</v>
          </cell>
          <cell r="C2" t="str">
            <v>2023年7-9月</v>
          </cell>
          <cell r="D2">
            <v>82258</v>
          </cell>
          <cell r="E2">
            <v>50638.02</v>
          </cell>
        </row>
        <row r="3">
          <cell r="B3" t="str">
            <v>0705051185</v>
          </cell>
          <cell r="C3" t="str">
            <v>2023年7-9月</v>
          </cell>
          <cell r="D3">
            <v>121228</v>
          </cell>
          <cell r="E3">
            <v>74627.96</v>
          </cell>
        </row>
        <row r="4">
          <cell r="B4" t="str">
            <v>0705063469</v>
          </cell>
          <cell r="C4" t="str">
            <v>2023年7-9月</v>
          </cell>
          <cell r="D4">
            <v>108773</v>
          </cell>
          <cell r="E4">
            <v>66960.66</v>
          </cell>
        </row>
        <row r="5">
          <cell r="B5" t="str">
            <v>0705065335</v>
          </cell>
          <cell r="C5" t="str">
            <v>2023年7-9月</v>
          </cell>
          <cell r="D5">
            <v>88348</v>
          </cell>
          <cell r="E5">
            <v>54387.03</v>
          </cell>
        </row>
        <row r="6">
          <cell r="B6" t="str">
            <v>0705096836</v>
          </cell>
          <cell r="C6" t="str">
            <v>2023年7-9月</v>
          </cell>
          <cell r="D6">
            <v>100232</v>
          </cell>
          <cell r="E6">
            <v>61702.82</v>
          </cell>
        </row>
        <row r="7">
          <cell r="B7" t="str">
            <v>0705106654</v>
          </cell>
          <cell r="C7" t="str">
            <v>2023年7-9月</v>
          </cell>
          <cell r="D7">
            <v>99362</v>
          </cell>
          <cell r="E7">
            <v>61167.25</v>
          </cell>
        </row>
        <row r="8">
          <cell r="B8" t="str">
            <v>0705107703</v>
          </cell>
          <cell r="C8" t="str">
            <v>2023年7-9月</v>
          </cell>
          <cell r="D8">
            <v>114076</v>
          </cell>
          <cell r="E8">
            <v>70225.19</v>
          </cell>
        </row>
        <row r="9">
          <cell r="B9" t="str">
            <v>0705110471</v>
          </cell>
          <cell r="C9" t="str">
            <v>2023年7-9月</v>
          </cell>
          <cell r="D9">
            <v>90392</v>
          </cell>
          <cell r="E9">
            <v>55645.32</v>
          </cell>
        </row>
        <row r="10">
          <cell r="B10" t="str">
            <v>0705114343</v>
          </cell>
          <cell r="C10" t="str">
            <v>2023年7-9月</v>
          </cell>
          <cell r="D10">
            <v>106888</v>
          </cell>
          <cell r="E10">
            <v>65800.26</v>
          </cell>
        </row>
        <row r="11">
          <cell r="B11" t="str">
            <v>0705126757</v>
          </cell>
          <cell r="C11" t="str">
            <v>2023年7-9月</v>
          </cell>
          <cell r="D11">
            <v>116667</v>
          </cell>
          <cell r="E11">
            <v>71820.21</v>
          </cell>
        </row>
        <row r="12">
          <cell r="B12" t="str">
            <v>0705138129</v>
          </cell>
          <cell r="C12" t="str">
            <v>2023年7-9月</v>
          </cell>
          <cell r="D12">
            <v>91100</v>
          </cell>
          <cell r="E12">
            <v>56081.17</v>
          </cell>
        </row>
        <row r="13">
          <cell r="B13" t="str">
            <v>0705150710</v>
          </cell>
          <cell r="C13" t="str">
            <v>2023年7-9月</v>
          </cell>
          <cell r="D13">
            <v>106093</v>
          </cell>
          <cell r="E13">
            <v>65310.85</v>
          </cell>
        </row>
        <row r="14">
          <cell r="B14" t="str">
            <v>0705153735</v>
          </cell>
          <cell r="C14" t="str">
            <v>2023年7-9月</v>
          </cell>
          <cell r="D14">
            <v>103655</v>
          </cell>
          <cell r="E14">
            <v>63810.03</v>
          </cell>
        </row>
        <row r="15">
          <cell r="B15" t="str">
            <v>0705189446</v>
          </cell>
          <cell r="C15" t="str">
            <v>2023年7-9月</v>
          </cell>
          <cell r="D15">
            <v>112843</v>
          </cell>
          <cell r="E15">
            <v>69466.15</v>
          </cell>
        </row>
        <row r="16">
          <cell r="B16" t="str">
            <v>0705216300</v>
          </cell>
          <cell r="C16" t="str">
            <v>2023年7-9月</v>
          </cell>
          <cell r="D16">
            <v>103051</v>
          </cell>
          <cell r="E16">
            <v>63438.19</v>
          </cell>
        </row>
        <row r="17">
          <cell r="B17" t="str">
            <v>0705220651</v>
          </cell>
          <cell r="C17" t="str">
            <v>2023年7-9月</v>
          </cell>
          <cell r="D17">
            <v>85745</v>
          </cell>
          <cell r="E17">
            <v>52784.62</v>
          </cell>
        </row>
        <row r="18">
          <cell r="B18" t="str">
            <v>0705403377</v>
          </cell>
          <cell r="C18" t="str">
            <v>2023年7-9月</v>
          </cell>
          <cell r="D18">
            <v>108800</v>
          </cell>
          <cell r="E18">
            <v>66977.28</v>
          </cell>
        </row>
        <row r="19">
          <cell r="B19" t="str">
            <v>0705411024</v>
          </cell>
          <cell r="C19" t="str">
            <v>2023年7-9月</v>
          </cell>
          <cell r="D19">
            <v>106638</v>
          </cell>
          <cell r="E19">
            <v>65646.36</v>
          </cell>
        </row>
        <row r="20">
          <cell r="B20" t="str">
            <v>0705423568</v>
          </cell>
          <cell r="C20" t="str">
            <v>2023年7-9月</v>
          </cell>
          <cell r="D20">
            <v>105708</v>
          </cell>
          <cell r="E20">
            <v>65073.84</v>
          </cell>
        </row>
        <row r="21">
          <cell r="B21" t="str">
            <v>0705426727</v>
          </cell>
          <cell r="C21" t="str">
            <v>2023年7-9月</v>
          </cell>
          <cell r="D21">
            <v>114978</v>
          </cell>
          <cell r="E21">
            <v>70780.45</v>
          </cell>
        </row>
        <row r="22">
          <cell r="B22" t="str">
            <v>0705433022</v>
          </cell>
          <cell r="C22" t="str">
            <v>2023年7-9月</v>
          </cell>
          <cell r="D22">
            <v>110472</v>
          </cell>
          <cell r="E22">
            <v>68006.56</v>
          </cell>
        </row>
        <row r="23">
          <cell r="B23" t="str">
            <v>0705466835</v>
          </cell>
          <cell r="C23" t="str">
            <v>2023年7-9月</v>
          </cell>
          <cell r="D23">
            <v>108947</v>
          </cell>
          <cell r="E23">
            <v>67067.77</v>
          </cell>
        </row>
        <row r="24">
          <cell r="B24" t="str">
            <v>0705480897</v>
          </cell>
          <cell r="C24" t="str">
            <v>2023年7-9月</v>
          </cell>
          <cell r="D24">
            <v>95530</v>
          </cell>
          <cell r="E24">
            <v>58808.27</v>
          </cell>
        </row>
        <row r="25">
          <cell r="B25" t="str">
            <v>0705500195</v>
          </cell>
          <cell r="C25" t="str">
            <v>2023年7-9月</v>
          </cell>
          <cell r="D25">
            <v>109819</v>
          </cell>
          <cell r="E25">
            <v>67604.57</v>
          </cell>
        </row>
        <row r="26">
          <cell r="B26" t="str">
            <v>0705505901</v>
          </cell>
          <cell r="C26" t="str">
            <v>2023年7-9月</v>
          </cell>
          <cell r="D26">
            <v>93999</v>
          </cell>
          <cell r="E26">
            <v>57865.78</v>
          </cell>
        </row>
        <row r="27">
          <cell r="B27" t="str">
            <v>0705511030</v>
          </cell>
          <cell r="C27" t="str">
            <v>2023年7-9月</v>
          </cell>
          <cell r="D27">
            <v>116662</v>
          </cell>
          <cell r="E27">
            <v>71817.13</v>
          </cell>
        </row>
        <row r="28">
          <cell r="B28" t="str">
            <v>0705521350</v>
          </cell>
          <cell r="C28" t="str">
            <v>2023年7-9月</v>
          </cell>
          <cell r="D28">
            <v>99262</v>
          </cell>
          <cell r="E28">
            <v>61105.69</v>
          </cell>
        </row>
        <row r="29">
          <cell r="B29" t="str">
            <v>0705522047</v>
          </cell>
          <cell r="C29" t="str">
            <v>2023年7-9月</v>
          </cell>
          <cell r="D29">
            <v>84836</v>
          </cell>
          <cell r="E29">
            <v>52225.05</v>
          </cell>
        </row>
        <row r="30">
          <cell r="B30" t="str">
            <v>0705545123</v>
          </cell>
          <cell r="C30" t="str">
            <v>2023年7-9月</v>
          </cell>
          <cell r="D30">
            <v>97737</v>
          </cell>
          <cell r="E30">
            <v>60166.89</v>
          </cell>
        </row>
        <row r="31">
          <cell r="B31" t="str">
            <v>0705561989</v>
          </cell>
          <cell r="C31" t="str">
            <v>2023年7-9月</v>
          </cell>
          <cell r="D31">
            <v>99866</v>
          </cell>
          <cell r="E31">
            <v>61477.51</v>
          </cell>
        </row>
        <row r="32">
          <cell r="B32" t="str">
            <v>0705573814</v>
          </cell>
          <cell r="C32" t="str">
            <v>2023年7-9月</v>
          </cell>
          <cell r="D32">
            <v>77906</v>
          </cell>
          <cell r="E32">
            <v>47958.93</v>
          </cell>
        </row>
        <row r="33">
          <cell r="B33" t="str">
            <v>0705590673</v>
          </cell>
          <cell r="C33" t="str">
            <v>2023年7-9月</v>
          </cell>
          <cell r="D33">
            <v>96811</v>
          </cell>
          <cell r="E33">
            <v>59596.85</v>
          </cell>
        </row>
        <row r="34">
          <cell r="B34" t="str">
            <v>0705603634</v>
          </cell>
          <cell r="C34" t="str">
            <v>2023年7-9月</v>
          </cell>
          <cell r="D34">
            <v>100335</v>
          </cell>
          <cell r="E34">
            <v>61766.22</v>
          </cell>
        </row>
        <row r="35">
          <cell r="B35" t="str">
            <v>0705620914</v>
          </cell>
          <cell r="C35" t="str">
            <v>2023年7-9月</v>
          </cell>
          <cell r="D35">
            <v>97308</v>
          </cell>
          <cell r="E35">
            <v>59902.8</v>
          </cell>
        </row>
        <row r="36">
          <cell r="B36" t="str">
            <v>0705637570</v>
          </cell>
          <cell r="C36" t="str">
            <v>2023年7-9月</v>
          </cell>
          <cell r="D36">
            <v>103713</v>
          </cell>
          <cell r="E36">
            <v>63845.72</v>
          </cell>
        </row>
        <row r="37">
          <cell r="B37" t="str">
            <v>0705664369</v>
          </cell>
          <cell r="C37" t="str">
            <v>2023年7-9月</v>
          </cell>
          <cell r="D37">
            <v>108573</v>
          </cell>
          <cell r="E37">
            <v>66837.53</v>
          </cell>
        </row>
        <row r="38">
          <cell r="B38" t="str">
            <v>0705684026</v>
          </cell>
          <cell r="C38" t="str">
            <v>2023年7-9月</v>
          </cell>
          <cell r="D38">
            <v>104520</v>
          </cell>
          <cell r="E38">
            <v>64342.51</v>
          </cell>
        </row>
        <row r="39">
          <cell r="B39" t="str">
            <v>0705686686</v>
          </cell>
          <cell r="C39" t="str">
            <v>2023年7-9月</v>
          </cell>
          <cell r="D39">
            <v>110843</v>
          </cell>
          <cell r="E39">
            <v>68234.95</v>
          </cell>
        </row>
        <row r="40">
          <cell r="B40" t="str">
            <v>0705687403</v>
          </cell>
          <cell r="C40" t="str">
            <v>2023年7-9月</v>
          </cell>
          <cell r="D40">
            <v>108798</v>
          </cell>
          <cell r="E40">
            <v>66976.05</v>
          </cell>
        </row>
        <row r="41">
          <cell r="B41" t="str">
            <v>0705688318</v>
          </cell>
          <cell r="C41" t="str">
            <v>2023年7-9月</v>
          </cell>
          <cell r="D41">
            <v>85575</v>
          </cell>
          <cell r="E41">
            <v>52679.97</v>
          </cell>
        </row>
        <row r="42">
          <cell r="B42" t="str">
            <v>0705690168</v>
          </cell>
          <cell r="C42" t="str">
            <v>2023年7-9月</v>
          </cell>
          <cell r="D42">
            <v>101958</v>
          </cell>
          <cell r="E42">
            <v>62765.35</v>
          </cell>
        </row>
        <row r="43">
          <cell r="B43" t="str">
            <v>0705691871</v>
          </cell>
          <cell r="C43" t="str">
            <v>2023年7-9月</v>
          </cell>
          <cell r="D43">
            <v>93269</v>
          </cell>
          <cell r="E43">
            <v>57416.4</v>
          </cell>
        </row>
        <row r="44">
          <cell r="B44" t="str">
            <v>0705699569</v>
          </cell>
          <cell r="C44" t="str">
            <v>2023年7-9月</v>
          </cell>
          <cell r="D44">
            <v>104135</v>
          </cell>
          <cell r="E44">
            <v>64105.5</v>
          </cell>
        </row>
        <row r="45">
          <cell r="B45" t="str">
            <v>0705705343</v>
          </cell>
          <cell r="C45" t="str">
            <v>2023年7-9月</v>
          </cell>
          <cell r="D45">
            <v>106188</v>
          </cell>
          <cell r="E45">
            <v>65369.34</v>
          </cell>
        </row>
        <row r="46">
          <cell r="B46" t="str">
            <v>0705721604</v>
          </cell>
          <cell r="C46" t="str">
            <v>2023年7-9月</v>
          </cell>
          <cell r="D46">
            <v>109169</v>
          </cell>
          <cell r="E46">
            <v>67204.44</v>
          </cell>
        </row>
        <row r="47">
          <cell r="B47" t="str">
            <v>0705727497</v>
          </cell>
          <cell r="C47" t="str">
            <v>2023年7-9月</v>
          </cell>
          <cell r="D47">
            <v>98137</v>
          </cell>
          <cell r="E47">
            <v>60413.14</v>
          </cell>
        </row>
        <row r="48">
          <cell r="B48" t="str">
            <v>0719070211</v>
          </cell>
          <cell r="C48" t="str">
            <v>2023年7-9月</v>
          </cell>
          <cell r="D48">
            <v>57147</v>
          </cell>
          <cell r="E48">
            <v>27750.58</v>
          </cell>
        </row>
        <row r="49">
          <cell r="B49" t="str">
            <v>0719903975</v>
          </cell>
          <cell r="C49" t="str">
            <v>2023年7-9月</v>
          </cell>
          <cell r="D49">
            <v>123508</v>
          </cell>
          <cell r="E49">
            <v>59975.48</v>
          </cell>
        </row>
        <row r="50">
          <cell r="B50" t="str">
            <v>0719905997</v>
          </cell>
          <cell r="C50" t="str">
            <v>2023年7-9月</v>
          </cell>
          <cell r="D50">
            <v>67721</v>
          </cell>
          <cell r="E50">
            <v>32885.32</v>
          </cell>
        </row>
        <row r="51">
          <cell r="B51" t="str">
            <v>0719907036</v>
          </cell>
          <cell r="C51" t="str">
            <v>2023年7-9月</v>
          </cell>
          <cell r="D51">
            <v>127080</v>
          </cell>
          <cell r="E51">
            <v>61710.05</v>
          </cell>
        </row>
        <row r="52">
          <cell r="B52" t="str">
            <v>0719907209</v>
          </cell>
          <cell r="C52" t="str">
            <v>2023年7-9月</v>
          </cell>
          <cell r="D52">
            <v>124803</v>
          </cell>
          <cell r="E52">
            <v>60604.34</v>
          </cell>
        </row>
        <row r="53">
          <cell r="B53" t="str">
            <v>0719929731</v>
          </cell>
          <cell r="C53" t="str">
            <v>2023年7-9月</v>
          </cell>
          <cell r="D53">
            <v>30797</v>
          </cell>
          <cell r="E53">
            <v>14955.03</v>
          </cell>
        </row>
        <row r="54">
          <cell r="B54" t="str">
            <v>0719931015</v>
          </cell>
          <cell r="C54" t="str">
            <v>2023年7-9月</v>
          </cell>
          <cell r="D54">
            <v>81503</v>
          </cell>
          <cell r="E54">
            <v>39577.85</v>
          </cell>
        </row>
        <row r="55">
          <cell r="B55" t="str">
            <v>0723853929</v>
          </cell>
          <cell r="C55" t="str">
            <v>2023年7-9月</v>
          </cell>
          <cell r="D55">
            <v>121920</v>
          </cell>
          <cell r="E55">
            <v>59204.34</v>
          </cell>
        </row>
        <row r="56">
          <cell r="B56" t="str">
            <v>0723858083</v>
          </cell>
          <cell r="C56" t="str">
            <v>2023年7-9月</v>
          </cell>
          <cell r="D56">
            <v>116259</v>
          </cell>
          <cell r="E56">
            <v>56455.37</v>
          </cell>
        </row>
        <row r="57">
          <cell r="B57" t="str">
            <v>0723880154</v>
          </cell>
          <cell r="C57" t="str">
            <v>2023年7-9月</v>
          </cell>
          <cell r="D57">
            <v>106746</v>
          </cell>
          <cell r="E57">
            <v>51835.86</v>
          </cell>
        </row>
        <row r="58">
          <cell r="B58" t="str">
            <v>0723886732</v>
          </cell>
          <cell r="C58" t="str">
            <v>2023年7-9月</v>
          </cell>
          <cell r="D58">
            <v>118285</v>
          </cell>
          <cell r="E58">
            <v>57439.2</v>
          </cell>
        </row>
        <row r="59">
          <cell r="B59" t="str">
            <v>0723895163</v>
          </cell>
          <cell r="C59" t="str">
            <v>2023年7-9月</v>
          </cell>
          <cell r="D59">
            <v>119093</v>
          </cell>
          <cell r="E59">
            <v>57831.55</v>
          </cell>
        </row>
        <row r="60">
          <cell r="B60" t="str">
            <v>0723901569</v>
          </cell>
          <cell r="C60" t="str">
            <v>2023年7-9月</v>
          </cell>
          <cell r="D60">
            <v>114784</v>
          </cell>
          <cell r="E60">
            <v>55739.11</v>
          </cell>
        </row>
        <row r="61">
          <cell r="B61" t="str">
            <v>0723904047</v>
          </cell>
          <cell r="C61" t="str">
            <v>2023年7-9月</v>
          </cell>
          <cell r="D61">
            <v>119404</v>
          </cell>
          <cell r="E61">
            <v>57982.58</v>
          </cell>
        </row>
        <row r="62">
          <cell r="B62" t="str">
            <v>0723906551</v>
          </cell>
          <cell r="C62" t="str">
            <v>2023年7-9月</v>
          </cell>
          <cell r="D62">
            <v>94569</v>
          </cell>
          <cell r="E62">
            <v>45922.71</v>
          </cell>
        </row>
        <row r="63">
          <cell r="B63" t="str">
            <v>0723906782</v>
          </cell>
          <cell r="C63" t="str">
            <v>2023年7-9月</v>
          </cell>
          <cell r="D63">
            <v>56201</v>
          </cell>
          <cell r="E63">
            <v>27291.21</v>
          </cell>
        </row>
        <row r="64">
          <cell r="B64" t="str">
            <v>0723907394</v>
          </cell>
          <cell r="C64" t="str">
            <v>2023年7-9月</v>
          </cell>
          <cell r="D64">
            <v>48528</v>
          </cell>
          <cell r="E64">
            <v>23565.2</v>
          </cell>
        </row>
        <row r="65">
          <cell r="B65" t="str">
            <v>0723907697</v>
          </cell>
          <cell r="C65" t="str">
            <v>2023年7-9月</v>
          </cell>
          <cell r="D65">
            <v>121776</v>
          </cell>
          <cell r="E65">
            <v>59134.43</v>
          </cell>
        </row>
        <row r="66">
          <cell r="B66" t="str">
            <v>0723907831</v>
          </cell>
          <cell r="C66" t="str">
            <v>2023年7-9月</v>
          </cell>
          <cell r="D66">
            <v>101211</v>
          </cell>
          <cell r="E66">
            <v>49148.06</v>
          </cell>
        </row>
        <row r="67">
          <cell r="B67" t="str">
            <v>0723907873</v>
          </cell>
          <cell r="C67" t="str">
            <v>2023年7-9月</v>
          </cell>
          <cell r="D67">
            <v>128376</v>
          </cell>
          <cell r="E67">
            <v>62339.38</v>
          </cell>
        </row>
        <row r="68">
          <cell r="B68" t="str">
            <v>0723907945</v>
          </cell>
          <cell r="C68" t="str">
            <v>2023年7-9月</v>
          </cell>
          <cell r="D68">
            <v>57078</v>
          </cell>
          <cell r="E68">
            <v>27717.07</v>
          </cell>
        </row>
        <row r="69">
          <cell r="B69" t="str">
            <v>0723908111</v>
          </cell>
          <cell r="C69" t="str">
            <v>2023年7-9月</v>
          </cell>
          <cell r="D69">
            <v>108261</v>
          </cell>
          <cell r="E69">
            <v>52571.55</v>
          </cell>
        </row>
        <row r="70">
          <cell r="B70" t="str">
            <v>0723908166</v>
          </cell>
          <cell r="C70" t="str">
            <v>2023年7-9月</v>
          </cell>
          <cell r="D70">
            <v>127651</v>
          </cell>
          <cell r="E70">
            <v>61987.33</v>
          </cell>
        </row>
        <row r="71">
          <cell r="B71" t="str">
            <v>0723908502</v>
          </cell>
          <cell r="C71" t="str">
            <v>2023年7-9月</v>
          </cell>
          <cell r="D71">
            <v>122750</v>
          </cell>
          <cell r="E71">
            <v>59607.4</v>
          </cell>
        </row>
        <row r="72">
          <cell r="B72" t="str">
            <v>0723911007</v>
          </cell>
          <cell r="C72" t="str">
            <v>2023年7-9月</v>
          </cell>
          <cell r="D72">
            <v>126168</v>
          </cell>
          <cell r="E72">
            <v>61267.18</v>
          </cell>
        </row>
        <row r="73">
          <cell r="B73" t="str">
            <v>0723917379</v>
          </cell>
          <cell r="C73" t="str">
            <v>2023年7-9月</v>
          </cell>
          <cell r="D73">
            <v>120737</v>
          </cell>
          <cell r="E73">
            <v>58629.88</v>
          </cell>
        </row>
        <row r="74">
          <cell r="B74" t="str">
            <v>0723927107</v>
          </cell>
          <cell r="C74" t="str">
            <v>2023年7-9月</v>
          </cell>
          <cell r="D74">
            <v>120065</v>
          </cell>
          <cell r="E74">
            <v>58303.56</v>
          </cell>
        </row>
        <row r="75">
          <cell r="B75" t="str">
            <v>0723927149</v>
          </cell>
          <cell r="C75" t="str">
            <v>2023年7-9月</v>
          </cell>
          <cell r="D75">
            <v>119534</v>
          </cell>
          <cell r="E75">
            <v>58045.72</v>
          </cell>
        </row>
        <row r="76">
          <cell r="B76" t="str">
            <v>0723927208</v>
          </cell>
          <cell r="C76" t="str">
            <v>2023年7-9月</v>
          </cell>
          <cell r="D76">
            <v>117809</v>
          </cell>
          <cell r="E76">
            <v>57208.06</v>
          </cell>
        </row>
        <row r="77">
          <cell r="B77" t="str">
            <v>0723927279</v>
          </cell>
          <cell r="C77" t="str">
            <v>2023年7-9月</v>
          </cell>
          <cell r="D77">
            <v>118648</v>
          </cell>
          <cell r="E77">
            <v>57615.46</v>
          </cell>
        </row>
        <row r="78">
          <cell r="B78" t="str">
            <v>0723927367</v>
          </cell>
          <cell r="C78" t="str">
            <v>2023年7-9月</v>
          </cell>
          <cell r="D78">
            <v>118741</v>
          </cell>
          <cell r="E78">
            <v>57660.63</v>
          </cell>
        </row>
        <row r="79">
          <cell r="B79" t="str">
            <v>0723927426</v>
          </cell>
          <cell r="C79" t="str">
            <v>2023年7-9月</v>
          </cell>
          <cell r="D79">
            <v>116526</v>
          </cell>
          <cell r="E79">
            <v>56585.02</v>
          </cell>
        </row>
        <row r="80">
          <cell r="B80" t="str">
            <v>0723928953</v>
          </cell>
          <cell r="C80" t="str">
            <v>2023年7-9月</v>
          </cell>
          <cell r="D80">
            <v>126279</v>
          </cell>
          <cell r="E80">
            <v>61321.08</v>
          </cell>
        </row>
        <row r="81">
          <cell r="B81" t="str">
            <v>0723930295</v>
          </cell>
          <cell r="C81" t="str">
            <v>2023年7-9月</v>
          </cell>
          <cell r="D81">
            <v>119273</v>
          </cell>
          <cell r="E81">
            <v>57918.97</v>
          </cell>
        </row>
        <row r="82">
          <cell r="B82" t="str">
            <v>0723931269</v>
          </cell>
          <cell r="C82" t="str">
            <v>2023年7-9月</v>
          </cell>
          <cell r="D82">
            <v>112705</v>
          </cell>
          <cell r="E82">
            <v>54729.54</v>
          </cell>
        </row>
        <row r="83">
          <cell r="B83" t="str">
            <v>0723933816</v>
          </cell>
          <cell r="C83" t="str">
            <v>2023年7-9月</v>
          </cell>
          <cell r="D83">
            <v>120180</v>
          </cell>
          <cell r="E83">
            <v>58359.41</v>
          </cell>
        </row>
        <row r="84">
          <cell r="B84" t="str">
            <v>0723934170</v>
          </cell>
          <cell r="C84" t="str">
            <v>2023年7-9月</v>
          </cell>
          <cell r="D84">
            <v>123346</v>
          </cell>
          <cell r="E84">
            <v>59896.82</v>
          </cell>
        </row>
        <row r="85">
          <cell r="B85" t="str">
            <v>0723948287</v>
          </cell>
          <cell r="C85" t="str">
            <v>2023年7-9月</v>
          </cell>
          <cell r="D85">
            <v>124561</v>
          </cell>
          <cell r="E85">
            <v>60486.82</v>
          </cell>
        </row>
        <row r="86">
          <cell r="B86" t="str">
            <v>0723950271</v>
          </cell>
          <cell r="C86" t="str">
            <v>2023年7-9月</v>
          </cell>
          <cell r="D86">
            <v>123764</v>
          </cell>
          <cell r="E86">
            <v>60099.81</v>
          </cell>
        </row>
        <row r="87">
          <cell r="B87" t="str">
            <v>0723950659</v>
          </cell>
          <cell r="C87" t="str">
            <v>2023年7-9月</v>
          </cell>
          <cell r="D87">
            <v>118619</v>
          </cell>
          <cell r="E87">
            <v>57601.39</v>
          </cell>
        </row>
        <row r="88">
          <cell r="B88" t="str">
            <v>0723950880</v>
          </cell>
          <cell r="C88" t="str">
            <v>2023年7-9月</v>
          </cell>
          <cell r="D88">
            <v>91701</v>
          </cell>
          <cell r="E88">
            <v>44530.01</v>
          </cell>
        </row>
        <row r="89">
          <cell r="B89" t="str">
            <v>0723956686</v>
          </cell>
          <cell r="C89" t="str">
            <v>2023年7-9月</v>
          </cell>
          <cell r="D89">
            <v>92016</v>
          </cell>
          <cell r="E89">
            <v>44682.98</v>
          </cell>
        </row>
        <row r="90">
          <cell r="B90" t="str">
            <v>0723956833</v>
          </cell>
          <cell r="C90" t="str">
            <v>2023年7-9月</v>
          </cell>
          <cell r="D90">
            <v>89872</v>
          </cell>
          <cell r="E90">
            <v>43641.85</v>
          </cell>
        </row>
        <row r="91">
          <cell r="B91" t="str">
            <v>0723960591</v>
          </cell>
          <cell r="C91" t="str">
            <v>2023年7-9月</v>
          </cell>
          <cell r="D91">
            <v>124768</v>
          </cell>
          <cell r="E91">
            <v>60587.35</v>
          </cell>
        </row>
        <row r="92">
          <cell r="B92" t="str">
            <v>0723960852</v>
          </cell>
          <cell r="C92" t="str">
            <v>2023年7-9月</v>
          </cell>
          <cell r="D92">
            <v>114117</v>
          </cell>
          <cell r="E92">
            <v>55415.22</v>
          </cell>
        </row>
        <row r="93">
          <cell r="B93" t="str">
            <v>0723962005</v>
          </cell>
          <cell r="C93" t="str">
            <v>2023年7-9月</v>
          </cell>
          <cell r="D93">
            <v>119344</v>
          </cell>
          <cell r="E93">
            <v>57953.44</v>
          </cell>
        </row>
        <row r="94">
          <cell r="B94" t="str">
            <v>0723963499</v>
          </cell>
          <cell r="C94" t="str">
            <v>2023年7-9月</v>
          </cell>
          <cell r="D94">
            <v>125601</v>
          </cell>
          <cell r="E94">
            <v>60991.85</v>
          </cell>
        </row>
        <row r="95">
          <cell r="B95" t="str">
            <v>0723963532</v>
          </cell>
          <cell r="C95" t="str">
            <v>2023年7-9月</v>
          </cell>
          <cell r="D95">
            <v>127511</v>
          </cell>
          <cell r="E95">
            <v>61919.33</v>
          </cell>
        </row>
        <row r="96">
          <cell r="B96" t="str">
            <v>0723963620</v>
          </cell>
          <cell r="C96" t="str">
            <v>2023年7-9月</v>
          </cell>
          <cell r="D96">
            <v>32762</v>
          </cell>
          <cell r="E96">
            <v>15909.23</v>
          </cell>
        </row>
        <row r="97">
          <cell r="B97" t="str">
            <v>0723965860</v>
          </cell>
          <cell r="C97" t="str">
            <v>2023年7-9月</v>
          </cell>
          <cell r="D97">
            <v>44172</v>
          </cell>
          <cell r="E97">
            <v>21449.93</v>
          </cell>
        </row>
        <row r="98">
          <cell r="B98" t="str">
            <v>0723970202</v>
          </cell>
          <cell r="C98" t="str">
            <v>2023年7-9月</v>
          </cell>
          <cell r="D98">
            <v>18294</v>
          </cell>
          <cell r="E98">
            <v>8883.57</v>
          </cell>
        </row>
        <row r="99">
          <cell r="B99" t="str">
            <v>0723970462</v>
          </cell>
          <cell r="C99" t="str">
            <v>2023年7-9月</v>
          </cell>
          <cell r="D99">
            <v>102759</v>
          </cell>
          <cell r="E99">
            <v>49899.77</v>
          </cell>
        </row>
        <row r="100">
          <cell r="B100" t="str">
            <v>0724014387</v>
          </cell>
          <cell r="C100" t="str">
            <v>2023年7-9月</v>
          </cell>
          <cell r="D100">
            <v>93388</v>
          </cell>
          <cell r="E100">
            <v>45349.21</v>
          </cell>
        </row>
        <row r="101">
          <cell r="B101" t="str">
            <v>0724016660</v>
          </cell>
          <cell r="C101" t="str">
            <v>2023年7-9月</v>
          </cell>
          <cell r="D101">
            <v>122693</v>
          </cell>
          <cell r="E101">
            <v>59579.73</v>
          </cell>
        </row>
        <row r="102">
          <cell r="B102" t="str">
            <v>0724027127</v>
          </cell>
          <cell r="C102" t="str">
            <v>2023年7-9月</v>
          </cell>
          <cell r="D102">
            <v>128005</v>
          </cell>
          <cell r="E102">
            <v>62159.22</v>
          </cell>
        </row>
        <row r="103">
          <cell r="B103" t="str">
            <v>0724041147</v>
          </cell>
          <cell r="C103" t="str">
            <v>2023年7-9月</v>
          </cell>
          <cell r="D103">
            <v>120601</v>
          </cell>
          <cell r="E103">
            <v>58563.84</v>
          </cell>
        </row>
        <row r="104">
          <cell r="B104" t="str">
            <v>0724041886</v>
          </cell>
          <cell r="C104" t="str">
            <v>2023年7-9月</v>
          </cell>
          <cell r="D104">
            <v>127013</v>
          </cell>
          <cell r="E104">
            <v>61677.51</v>
          </cell>
        </row>
        <row r="105">
          <cell r="B105" t="str">
            <v>0724047321</v>
          </cell>
          <cell r="C105" t="str">
            <v>2023年7-9月</v>
          </cell>
          <cell r="D105">
            <v>123596</v>
          </cell>
          <cell r="E105">
            <v>60018.21</v>
          </cell>
        </row>
        <row r="106">
          <cell r="B106" t="str">
            <v>0724048236</v>
          </cell>
          <cell r="C106" t="str">
            <v>2023年7-9月</v>
          </cell>
          <cell r="D106">
            <v>122589</v>
          </cell>
          <cell r="E106">
            <v>59529.21</v>
          </cell>
        </row>
        <row r="107">
          <cell r="B107" t="str">
            <v>0724052806</v>
          </cell>
          <cell r="C107" t="str">
            <v>2023年7-9月</v>
          </cell>
          <cell r="D107">
            <v>122709</v>
          </cell>
          <cell r="E107">
            <v>59587.49</v>
          </cell>
        </row>
        <row r="108">
          <cell r="B108" t="str">
            <v>0724053896</v>
          </cell>
          <cell r="C108" t="str">
            <v>2023年7-9月</v>
          </cell>
          <cell r="D108">
            <v>121932</v>
          </cell>
          <cell r="E108">
            <v>59210.19</v>
          </cell>
        </row>
        <row r="109">
          <cell r="B109" t="str">
            <v>0724056101</v>
          </cell>
          <cell r="C109" t="str">
            <v>2023年7-9月</v>
          </cell>
          <cell r="D109">
            <v>126166</v>
          </cell>
          <cell r="E109">
            <v>61266.21</v>
          </cell>
        </row>
        <row r="110">
          <cell r="B110" t="str">
            <v>0724057061</v>
          </cell>
          <cell r="C110" t="str">
            <v>2023年7-9月</v>
          </cell>
          <cell r="D110">
            <v>117336</v>
          </cell>
          <cell r="E110">
            <v>56978.35</v>
          </cell>
        </row>
        <row r="111">
          <cell r="B111" t="str">
            <v>0724057449</v>
          </cell>
          <cell r="C111" t="str">
            <v>2023年7-9月</v>
          </cell>
          <cell r="D111">
            <v>119333</v>
          </cell>
          <cell r="E111">
            <v>57948.11</v>
          </cell>
        </row>
        <row r="112">
          <cell r="B112" t="str">
            <v>0724058875</v>
          </cell>
          <cell r="C112" t="str">
            <v>2023年7-9月</v>
          </cell>
          <cell r="D112">
            <v>120671</v>
          </cell>
          <cell r="E112">
            <v>58597.84</v>
          </cell>
        </row>
        <row r="113">
          <cell r="B113" t="str">
            <v>0724068065</v>
          </cell>
          <cell r="C113" t="str">
            <v>2023年7-9月</v>
          </cell>
          <cell r="D113">
            <v>126982</v>
          </cell>
          <cell r="E113">
            <v>61662.46</v>
          </cell>
        </row>
        <row r="114">
          <cell r="B114" t="str">
            <v>0724170238</v>
          </cell>
          <cell r="C114" t="str">
            <v>2023年7-9月</v>
          </cell>
          <cell r="D114">
            <v>118700</v>
          </cell>
          <cell r="E114">
            <v>57640.72</v>
          </cell>
        </row>
        <row r="115">
          <cell r="B115" t="str">
            <v>0724170384</v>
          </cell>
          <cell r="C115" t="str">
            <v>2023年7-9月</v>
          </cell>
          <cell r="D115">
            <v>124342</v>
          </cell>
          <cell r="E115">
            <v>60380.47</v>
          </cell>
        </row>
        <row r="116">
          <cell r="B116" t="str">
            <v>0724170485</v>
          </cell>
          <cell r="C116" t="str">
            <v>2023年7-9月</v>
          </cell>
          <cell r="D116">
            <v>45777</v>
          </cell>
          <cell r="E116">
            <v>22229.31</v>
          </cell>
        </row>
        <row r="117">
          <cell r="B117" t="str">
            <v>0724170720</v>
          </cell>
          <cell r="C117" t="str">
            <v>2023年7-9月</v>
          </cell>
          <cell r="D117">
            <v>122116</v>
          </cell>
          <cell r="E117">
            <v>59299.53</v>
          </cell>
        </row>
        <row r="118">
          <cell r="B118" t="str">
            <v>0724171114</v>
          </cell>
          <cell r="C118" t="str">
            <v>2023年7-9月</v>
          </cell>
          <cell r="D118">
            <v>123070</v>
          </cell>
          <cell r="E118">
            <v>59762.79</v>
          </cell>
        </row>
        <row r="119">
          <cell r="B119" t="str">
            <v>0724174940</v>
          </cell>
          <cell r="C119" t="str">
            <v>2023年7-9月</v>
          </cell>
          <cell r="D119">
            <v>127301</v>
          </cell>
          <cell r="E119">
            <v>61817.37</v>
          </cell>
        </row>
        <row r="120">
          <cell r="B120" t="str">
            <v>0724175031</v>
          </cell>
          <cell r="C120" t="str">
            <v>2023年7-9月</v>
          </cell>
          <cell r="D120">
            <v>128571</v>
          </cell>
          <cell r="E120">
            <v>62434.08</v>
          </cell>
        </row>
        <row r="121">
          <cell r="B121" t="str">
            <v>0724175480</v>
          </cell>
          <cell r="C121" t="str">
            <v>2023年7-9月</v>
          </cell>
          <cell r="D121">
            <v>85556</v>
          </cell>
          <cell r="E121">
            <v>41546</v>
          </cell>
        </row>
        <row r="122">
          <cell r="B122" t="str">
            <v>0724175594</v>
          </cell>
          <cell r="C122" t="str">
            <v>2023年7-9月</v>
          </cell>
          <cell r="D122">
            <v>128529</v>
          </cell>
          <cell r="E122">
            <v>62413.68</v>
          </cell>
        </row>
        <row r="123">
          <cell r="B123" t="str">
            <v>0724176021</v>
          </cell>
          <cell r="C123" t="str">
            <v>2023年7-9月</v>
          </cell>
          <cell r="D123">
            <v>114877</v>
          </cell>
          <cell r="E123">
            <v>55784.27</v>
          </cell>
        </row>
        <row r="124">
          <cell r="B124" t="str">
            <v>0724185856</v>
          </cell>
          <cell r="C124" t="str">
            <v>2023年7-9月</v>
          </cell>
          <cell r="D124">
            <v>123330</v>
          </cell>
          <cell r="E124">
            <v>59889.04</v>
          </cell>
        </row>
        <row r="125">
          <cell r="B125" t="str">
            <v>0724186194</v>
          </cell>
          <cell r="C125" t="str">
            <v>2023年7-9月</v>
          </cell>
          <cell r="D125">
            <v>126194</v>
          </cell>
          <cell r="E125">
            <v>61279.81</v>
          </cell>
        </row>
        <row r="126">
          <cell r="B126" t="str">
            <v>0724218385</v>
          </cell>
          <cell r="C126" t="str">
            <v>2023年7-9月</v>
          </cell>
          <cell r="D126">
            <v>126827</v>
          </cell>
          <cell r="E126">
            <v>61587.19</v>
          </cell>
        </row>
        <row r="127">
          <cell r="B127" t="str">
            <v>0724219519</v>
          </cell>
          <cell r="C127" t="str">
            <v>2023年7-9月</v>
          </cell>
          <cell r="D127">
            <v>125415</v>
          </cell>
          <cell r="E127">
            <v>60901.52</v>
          </cell>
        </row>
        <row r="128">
          <cell r="B128" t="str">
            <v>0724222160</v>
          </cell>
          <cell r="C128" t="str">
            <v>2023年7-9月</v>
          </cell>
          <cell r="D128">
            <v>124005</v>
          </cell>
          <cell r="E128">
            <v>60216.83</v>
          </cell>
        </row>
        <row r="129">
          <cell r="B129" t="str">
            <v>0724297654</v>
          </cell>
          <cell r="C129" t="str">
            <v>2023年7-9月</v>
          </cell>
          <cell r="D129">
            <v>130731</v>
          </cell>
          <cell r="E129">
            <v>63482.97</v>
          </cell>
        </row>
        <row r="130">
          <cell r="B130" t="str">
            <v>0724301458</v>
          </cell>
          <cell r="C130" t="str">
            <v>2023年7-9月</v>
          </cell>
          <cell r="D130">
            <v>131067</v>
          </cell>
          <cell r="E130">
            <v>63646.14</v>
          </cell>
        </row>
        <row r="131">
          <cell r="B131" t="str">
            <v>0724450714</v>
          </cell>
          <cell r="C131" t="str">
            <v>2023年7-9月</v>
          </cell>
          <cell r="D131">
            <v>126233</v>
          </cell>
          <cell r="E131">
            <v>61298.74</v>
          </cell>
        </row>
        <row r="132">
          <cell r="B132" t="str">
            <v>0724454761</v>
          </cell>
          <cell r="C132" t="str">
            <v>2023年7-9月</v>
          </cell>
          <cell r="D132">
            <v>128731</v>
          </cell>
          <cell r="E132">
            <v>62511.77</v>
          </cell>
        </row>
        <row r="133">
          <cell r="B133" t="str">
            <v>0724497676</v>
          </cell>
          <cell r="C133" t="str">
            <v>2023年7-9月</v>
          </cell>
          <cell r="D133">
            <v>40391</v>
          </cell>
          <cell r="E133">
            <v>19613.87</v>
          </cell>
        </row>
        <row r="134">
          <cell r="B134" t="str">
            <v>0724497940</v>
          </cell>
          <cell r="C134" t="str">
            <v>2023年7-9月</v>
          </cell>
          <cell r="D134">
            <v>129447</v>
          </cell>
          <cell r="E134">
            <v>62859.47</v>
          </cell>
        </row>
        <row r="135">
          <cell r="B135" t="str">
            <v>0724498217</v>
          </cell>
          <cell r="C135" t="str">
            <v>2023年7-9月</v>
          </cell>
          <cell r="D135">
            <v>83256</v>
          </cell>
          <cell r="E135">
            <v>40429.11</v>
          </cell>
        </row>
        <row r="136">
          <cell r="B136" t="str">
            <v>0724498624</v>
          </cell>
          <cell r="C136" t="str">
            <v>2023年7-9月</v>
          </cell>
          <cell r="D136">
            <v>131772</v>
          </cell>
          <cell r="E136">
            <v>63988.48</v>
          </cell>
        </row>
        <row r="137">
          <cell r="B137" t="str">
            <v>0724498796</v>
          </cell>
          <cell r="C137" t="str">
            <v>2023年7-9月</v>
          </cell>
          <cell r="D137">
            <v>132828</v>
          </cell>
          <cell r="E137">
            <v>64501.27</v>
          </cell>
        </row>
        <row r="138">
          <cell r="B138" t="str">
            <v>0724603408</v>
          </cell>
          <cell r="C138" t="str">
            <v>2023年7-9月</v>
          </cell>
          <cell r="D138">
            <v>125283</v>
          </cell>
          <cell r="E138">
            <v>60837.42</v>
          </cell>
        </row>
        <row r="139">
          <cell r="B139" t="str">
            <v>0724604313</v>
          </cell>
          <cell r="C139" t="str">
            <v>2023年7-9月</v>
          </cell>
          <cell r="D139">
            <v>66329</v>
          </cell>
          <cell r="E139">
            <v>32209.36</v>
          </cell>
        </row>
        <row r="140">
          <cell r="B140" t="str">
            <v>0724606768</v>
          </cell>
          <cell r="C140" t="str">
            <v>2023年7-9月</v>
          </cell>
          <cell r="D140">
            <v>129345</v>
          </cell>
          <cell r="E140">
            <v>62809.93</v>
          </cell>
        </row>
        <row r="141">
          <cell r="B141" t="str">
            <v>0724606915</v>
          </cell>
          <cell r="C141" t="str">
            <v>2023年7-9月</v>
          </cell>
          <cell r="D141">
            <v>118837</v>
          </cell>
          <cell r="E141">
            <v>57707.25</v>
          </cell>
        </row>
        <row r="142">
          <cell r="B142" t="str">
            <v>0724607152</v>
          </cell>
          <cell r="C142" t="str">
            <v>2023年7-9月</v>
          </cell>
          <cell r="D142">
            <v>108450</v>
          </cell>
          <cell r="E142">
            <v>52663.32</v>
          </cell>
        </row>
        <row r="143">
          <cell r="B143" t="str">
            <v>0724698750</v>
          </cell>
          <cell r="C143" t="str">
            <v>2023年7-9月</v>
          </cell>
          <cell r="D143">
            <v>78419</v>
          </cell>
          <cell r="E143">
            <v>38080.26</v>
          </cell>
        </row>
        <row r="144">
          <cell r="B144" t="str">
            <v>0724705016</v>
          </cell>
          <cell r="C144" t="str">
            <v>2023年7-9月</v>
          </cell>
          <cell r="D144">
            <v>103554</v>
          </cell>
          <cell r="E144">
            <v>50285.81</v>
          </cell>
        </row>
        <row r="145">
          <cell r="B145" t="str">
            <v>0724712034</v>
          </cell>
          <cell r="C145" t="str">
            <v>2023年7-9月</v>
          </cell>
          <cell r="D145">
            <v>123956</v>
          </cell>
          <cell r="E145">
            <v>60193.04</v>
          </cell>
        </row>
        <row r="146">
          <cell r="B146" t="str">
            <v>0724712076</v>
          </cell>
          <cell r="C146" t="str">
            <v>2023年7-9月</v>
          </cell>
          <cell r="D146">
            <v>129756</v>
          </cell>
          <cell r="E146">
            <v>63009.51</v>
          </cell>
        </row>
        <row r="147">
          <cell r="B147" t="str">
            <v>0724712425</v>
          </cell>
          <cell r="C147" t="str">
            <v>2023年7-9月</v>
          </cell>
          <cell r="D147">
            <v>56222</v>
          </cell>
          <cell r="E147">
            <v>27301.4</v>
          </cell>
        </row>
        <row r="148">
          <cell r="B148" t="str">
            <v>0724712496</v>
          </cell>
          <cell r="C148" t="str">
            <v>2023年7-9月</v>
          </cell>
          <cell r="D148">
            <v>121630</v>
          </cell>
          <cell r="E148">
            <v>59063.53</v>
          </cell>
        </row>
        <row r="149">
          <cell r="B149" t="str">
            <v>0724716805</v>
          </cell>
          <cell r="C149" t="str">
            <v>2023年7-9月</v>
          </cell>
          <cell r="D149">
            <v>127319</v>
          </cell>
          <cell r="E149">
            <v>61826.1</v>
          </cell>
        </row>
        <row r="150">
          <cell r="B150" t="str">
            <v>0724716850</v>
          </cell>
          <cell r="C150" t="str">
            <v>2023年7-9月</v>
          </cell>
          <cell r="D150">
            <v>129424</v>
          </cell>
          <cell r="E150">
            <v>62848.3</v>
          </cell>
        </row>
        <row r="151">
          <cell r="B151" t="str">
            <v>0724716964</v>
          </cell>
          <cell r="C151" t="str">
            <v>2023年7-9月</v>
          </cell>
          <cell r="D151">
            <v>129426</v>
          </cell>
          <cell r="E151">
            <v>62849.27</v>
          </cell>
        </row>
        <row r="152">
          <cell r="B152" t="str">
            <v>0724717071</v>
          </cell>
          <cell r="C152" t="str">
            <v>2023年7-9月</v>
          </cell>
          <cell r="D152">
            <v>124768</v>
          </cell>
          <cell r="E152">
            <v>60587.34</v>
          </cell>
        </row>
        <row r="153">
          <cell r="B153" t="str">
            <v>0724717101</v>
          </cell>
          <cell r="C153" t="str">
            <v>2023年7-9月</v>
          </cell>
          <cell r="D153">
            <v>119669</v>
          </cell>
          <cell r="E153">
            <v>58111.26</v>
          </cell>
        </row>
        <row r="154">
          <cell r="B154" t="str">
            <v>0724717358</v>
          </cell>
          <cell r="C154" t="str">
            <v>2023年7-9月</v>
          </cell>
          <cell r="D154">
            <v>121432</v>
          </cell>
          <cell r="E154">
            <v>58967.38</v>
          </cell>
        </row>
        <row r="155">
          <cell r="B155" t="str">
            <v>0724719556</v>
          </cell>
          <cell r="C155" t="str">
            <v>2023年7-9月</v>
          </cell>
          <cell r="D155">
            <v>126400</v>
          </cell>
          <cell r="E155">
            <v>61379.85</v>
          </cell>
        </row>
        <row r="156">
          <cell r="B156" t="str">
            <v>0724719598</v>
          </cell>
          <cell r="C156" t="str">
            <v>2023年7-9月</v>
          </cell>
          <cell r="D156">
            <v>128741</v>
          </cell>
          <cell r="E156">
            <v>62516.63</v>
          </cell>
        </row>
        <row r="157">
          <cell r="B157" t="str">
            <v>0724719673</v>
          </cell>
          <cell r="C157" t="str">
            <v>2023年7-9月</v>
          </cell>
          <cell r="D157">
            <v>99696</v>
          </cell>
          <cell r="E157">
            <v>48412.37</v>
          </cell>
        </row>
        <row r="158">
          <cell r="B158" t="str">
            <v>0724719787</v>
          </cell>
          <cell r="C158" t="str">
            <v>2023年7-9月</v>
          </cell>
          <cell r="D158">
            <v>121028</v>
          </cell>
          <cell r="E158">
            <v>58771.2</v>
          </cell>
        </row>
        <row r="159">
          <cell r="B159" t="str">
            <v>0724720433</v>
          </cell>
          <cell r="C159" t="str">
            <v>2023年7-9月</v>
          </cell>
          <cell r="D159">
            <v>125179</v>
          </cell>
          <cell r="E159">
            <v>60786.92</v>
          </cell>
        </row>
        <row r="160">
          <cell r="B160" t="str">
            <v>0724722194</v>
          </cell>
          <cell r="C160" t="str">
            <v>2023年7-9月</v>
          </cell>
          <cell r="D160">
            <v>130756</v>
          </cell>
          <cell r="E160">
            <v>63495.12</v>
          </cell>
        </row>
        <row r="161">
          <cell r="B161" t="str">
            <v>0724722471</v>
          </cell>
          <cell r="C161" t="str">
            <v>2023年7-9月</v>
          </cell>
          <cell r="D161">
            <v>124982</v>
          </cell>
          <cell r="E161">
            <v>60691.27</v>
          </cell>
        </row>
        <row r="162">
          <cell r="B162" t="str">
            <v>0724722673</v>
          </cell>
          <cell r="C162" t="str">
            <v>2023年7-9月</v>
          </cell>
          <cell r="D162">
            <v>126197</v>
          </cell>
          <cell r="E162">
            <v>61281.26</v>
          </cell>
        </row>
        <row r="163">
          <cell r="B163" t="str">
            <v>0724722859</v>
          </cell>
          <cell r="C163" t="str">
            <v>2023年7-9月</v>
          </cell>
          <cell r="D163">
            <v>128162</v>
          </cell>
          <cell r="E163">
            <v>62235.47</v>
          </cell>
        </row>
        <row r="164">
          <cell r="B164" t="str">
            <v>0724737174</v>
          </cell>
          <cell r="C164" t="str">
            <v>2023年7-9月</v>
          </cell>
          <cell r="D164">
            <v>119890</v>
          </cell>
          <cell r="E164">
            <v>58218.58</v>
          </cell>
        </row>
        <row r="165">
          <cell r="B165" t="str">
            <v>0724763029</v>
          </cell>
          <cell r="C165" t="str">
            <v>2023年7-9月</v>
          </cell>
          <cell r="D165">
            <v>119328</v>
          </cell>
          <cell r="E165">
            <v>57945.67</v>
          </cell>
        </row>
        <row r="166">
          <cell r="B166" t="str">
            <v>0724764660</v>
          </cell>
          <cell r="C166" t="str">
            <v>2023年7-9月</v>
          </cell>
          <cell r="D166">
            <v>129074</v>
          </cell>
          <cell r="E166">
            <v>62678.34</v>
          </cell>
        </row>
        <row r="167">
          <cell r="B167" t="str">
            <v>0724879441</v>
          </cell>
          <cell r="C167" t="str">
            <v>2023年7-9月</v>
          </cell>
          <cell r="D167">
            <v>123956</v>
          </cell>
          <cell r="E167">
            <v>60193.03</v>
          </cell>
        </row>
        <row r="168">
          <cell r="B168" t="str">
            <v>0724889888</v>
          </cell>
          <cell r="C168" t="str">
            <v>2023年7-9月</v>
          </cell>
          <cell r="D168">
            <v>119964</v>
          </cell>
          <cell r="E168">
            <v>58254.51</v>
          </cell>
        </row>
        <row r="169">
          <cell r="B169" t="str">
            <v>0725133465</v>
          </cell>
          <cell r="C169" t="str">
            <v>2023年7-9月</v>
          </cell>
          <cell r="D169">
            <v>16319</v>
          </cell>
          <cell r="E169">
            <v>7924.5</v>
          </cell>
        </row>
        <row r="170">
          <cell r="B170" t="str">
            <v>0725133537</v>
          </cell>
          <cell r="C170" t="str">
            <v>2023年7-9月</v>
          </cell>
          <cell r="D170">
            <v>121978</v>
          </cell>
          <cell r="E170">
            <v>59232.53</v>
          </cell>
        </row>
        <row r="171">
          <cell r="B171" t="str">
            <v>0726198728</v>
          </cell>
          <cell r="C171" t="str">
            <v>2023年7-9月</v>
          </cell>
          <cell r="D171">
            <v>129386</v>
          </cell>
          <cell r="E171">
            <v>62829.85</v>
          </cell>
        </row>
        <row r="172">
          <cell r="B172" t="str">
            <v>0728896972</v>
          </cell>
          <cell r="C172" t="str">
            <v>2023年7-9月</v>
          </cell>
          <cell r="D172">
            <v>96640</v>
          </cell>
          <cell r="E172">
            <v>46928.39</v>
          </cell>
        </row>
        <row r="173">
          <cell r="B173" t="str">
            <v>0728900936</v>
          </cell>
          <cell r="C173" t="str">
            <v>2023年7-9月</v>
          </cell>
          <cell r="D173">
            <v>70273</v>
          </cell>
          <cell r="E173">
            <v>34124.57</v>
          </cell>
        </row>
        <row r="174">
          <cell r="B174" t="str">
            <v>0728902642</v>
          </cell>
          <cell r="C174" t="str">
            <v>2023年7-9月</v>
          </cell>
          <cell r="D174">
            <v>93297</v>
          </cell>
          <cell r="E174">
            <v>45305.03</v>
          </cell>
        </row>
        <row r="175">
          <cell r="B175" t="str">
            <v>0728903241</v>
          </cell>
          <cell r="C175" t="str">
            <v>2023年7-9月</v>
          </cell>
          <cell r="D175">
            <v>72812</v>
          </cell>
          <cell r="E175">
            <v>35357.51</v>
          </cell>
        </row>
        <row r="176">
          <cell r="B176" t="str">
            <v>0728906107</v>
          </cell>
          <cell r="C176" t="str">
            <v>2023年7-9月</v>
          </cell>
          <cell r="D176">
            <v>90222</v>
          </cell>
          <cell r="E176">
            <v>43811.81</v>
          </cell>
        </row>
        <row r="177">
          <cell r="B177" t="str">
            <v>0728909627</v>
          </cell>
          <cell r="C177" t="str">
            <v>2023年7-9月</v>
          </cell>
          <cell r="D177">
            <v>108759</v>
          </cell>
          <cell r="E177">
            <v>52813.37</v>
          </cell>
        </row>
        <row r="178">
          <cell r="B178" t="str">
            <v>0728910559</v>
          </cell>
          <cell r="C178" t="str">
            <v>2023年7-9月</v>
          </cell>
          <cell r="D178">
            <v>34748</v>
          </cell>
          <cell r="E178">
            <v>16873.63</v>
          </cell>
        </row>
        <row r="179">
          <cell r="B179" t="str">
            <v>0728915857</v>
          </cell>
          <cell r="C179" t="str">
            <v>2023年7-9月</v>
          </cell>
          <cell r="D179">
            <v>71834</v>
          </cell>
          <cell r="E179">
            <v>34882.59</v>
          </cell>
        </row>
        <row r="180">
          <cell r="B180" t="str">
            <v>0730795144</v>
          </cell>
          <cell r="C180" t="str">
            <v>2023年7-9月</v>
          </cell>
          <cell r="D180">
            <v>54017</v>
          </cell>
          <cell r="E180">
            <v>26230.66</v>
          </cell>
        </row>
        <row r="181">
          <cell r="B181" t="str">
            <v>0730799784</v>
          </cell>
          <cell r="C181" t="str">
            <v>2023年7-9月</v>
          </cell>
          <cell r="D181">
            <v>126744</v>
          </cell>
          <cell r="E181">
            <v>61546.89</v>
          </cell>
        </row>
        <row r="182">
          <cell r="B182" t="str">
            <v>0730801612</v>
          </cell>
          <cell r="C182" t="str">
            <v>2023年7-9月</v>
          </cell>
          <cell r="D182">
            <v>127667</v>
          </cell>
          <cell r="E182">
            <v>61995.09</v>
          </cell>
        </row>
        <row r="183">
          <cell r="B183" t="str">
            <v>0730801843</v>
          </cell>
          <cell r="C183" t="str">
            <v>2023年7-9月</v>
          </cell>
          <cell r="D183">
            <v>128610</v>
          </cell>
          <cell r="E183">
            <v>62453.01</v>
          </cell>
        </row>
        <row r="184">
          <cell r="B184" t="str">
            <v>0730803520</v>
          </cell>
          <cell r="C184" t="str">
            <v>2023年7-9月</v>
          </cell>
          <cell r="D184">
            <v>127804</v>
          </cell>
          <cell r="E184">
            <v>62061.62</v>
          </cell>
        </row>
        <row r="185">
          <cell r="B185" t="str">
            <v>0730805308</v>
          </cell>
          <cell r="C185" t="str">
            <v>2023年7-9月</v>
          </cell>
          <cell r="D185">
            <v>129301</v>
          </cell>
          <cell r="E185">
            <v>62788.57</v>
          </cell>
        </row>
        <row r="186">
          <cell r="B186" t="str">
            <v>0730828556</v>
          </cell>
          <cell r="C186" t="str">
            <v>2023年7-9月</v>
          </cell>
          <cell r="D186">
            <v>131037</v>
          </cell>
          <cell r="E186">
            <v>63631.57</v>
          </cell>
        </row>
        <row r="187">
          <cell r="B187" t="str">
            <v>0730829458</v>
          </cell>
          <cell r="C187" t="str">
            <v>2023年7-9月</v>
          </cell>
          <cell r="D187">
            <v>59367</v>
          </cell>
          <cell r="E187">
            <v>28828.62</v>
          </cell>
        </row>
        <row r="188">
          <cell r="B188" t="str">
            <v>0731273979</v>
          </cell>
          <cell r="C188" t="str">
            <v>2023年7-9月</v>
          </cell>
          <cell r="D188">
            <v>130029</v>
          </cell>
          <cell r="E188">
            <v>63142.09</v>
          </cell>
        </row>
        <row r="189">
          <cell r="B189" t="str">
            <v>0731429167</v>
          </cell>
          <cell r="C189" t="str">
            <v>2023年7-9月</v>
          </cell>
          <cell r="D189">
            <v>38802</v>
          </cell>
          <cell r="E189">
            <v>18842.25</v>
          </cell>
        </row>
        <row r="190">
          <cell r="B190" t="str">
            <v>0731429284</v>
          </cell>
          <cell r="C190" t="str">
            <v>2023年7-9月</v>
          </cell>
          <cell r="D190">
            <v>117565</v>
          </cell>
          <cell r="E190">
            <v>57089.56</v>
          </cell>
        </row>
        <row r="191">
          <cell r="B191" t="str">
            <v>0734154299</v>
          </cell>
          <cell r="C191" t="str">
            <v>2023年7-9月</v>
          </cell>
          <cell r="D191">
            <v>123253</v>
          </cell>
          <cell r="E191">
            <v>59851.66</v>
          </cell>
        </row>
        <row r="192">
          <cell r="D192">
            <v>20406242</v>
          </cell>
          <cell r="E192">
            <v>10519127.54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H1" t="str">
            <v>新装时申请编号</v>
          </cell>
          <cell r="I1" t="str">
            <v>身份证号</v>
          </cell>
          <cell r="J1" t="str">
            <v>银行信息</v>
          </cell>
          <cell r="K1" t="str">
            <v>银行帐号</v>
          </cell>
          <cell r="L1" t="str">
            <v>首次并网时间</v>
          </cell>
          <cell r="M1" t="str">
            <v>合同容量</v>
          </cell>
          <cell r="N1" t="str">
            <v>中央补助模式</v>
          </cell>
          <cell r="O1" t="str">
            <v>客户类别</v>
          </cell>
          <cell r="P1" t="str">
            <v>档案税率</v>
          </cell>
          <cell r="Q1" t="str">
            <v>并网方式</v>
          </cell>
        </row>
        <row r="1">
          <cell r="S1" t="str">
            <v>总上网电量</v>
          </cell>
          <cell r="T1" t="str">
            <v>总补助金额</v>
          </cell>
          <cell r="U1" t="str">
            <v>中央补助</v>
          </cell>
          <cell r="V1" t="str">
            <v>省级补助</v>
          </cell>
          <cell r="W1" t="str">
            <v>总发电量</v>
          </cell>
          <cell r="X1" t="str">
            <v>总购电电费</v>
          </cell>
        </row>
        <row r="2">
          <cell r="G2" t="str">
            <v>0705026679</v>
          </cell>
          <cell r="H2" t="str">
            <v/>
          </cell>
          <cell r="I2" t="str">
            <v>130630198603240035</v>
          </cell>
          <cell r="J2" t="str">
            <v>中国银行股份有限公司涞源支行</v>
          </cell>
          <cell r="K2" t="str">
            <v>101720338240</v>
          </cell>
          <cell r="L2" t="str">
            <v>2017-06-27 00:00:00.0</v>
          </cell>
          <cell r="M2" t="str">
            <v>300</v>
          </cell>
          <cell r="N2" t="str">
            <v>度电补助</v>
          </cell>
          <cell r="O2" t="str">
            <v>不同法人</v>
          </cell>
          <cell r="P2" t="str">
            <v>0.13</v>
          </cell>
          <cell r="Q2" t="str">
            <v>全额上网</v>
          </cell>
        </row>
        <row r="2">
          <cell r="S2">
            <v>30877</v>
          </cell>
          <cell r="T2" t="str">
            <v>0</v>
          </cell>
          <cell r="U2">
            <v>19007.88</v>
          </cell>
          <cell r="V2" t="str">
            <v>0</v>
          </cell>
          <cell r="W2" t="str">
            <v>30877</v>
          </cell>
          <cell r="X2">
            <v>11251.58</v>
          </cell>
        </row>
        <row r="3">
          <cell r="G3" t="str">
            <v>0705063469</v>
          </cell>
          <cell r="H3" t="str">
            <v/>
          </cell>
          <cell r="I3" t="str">
            <v>130630198711134216</v>
          </cell>
          <cell r="J3" t="str">
            <v>中国银行股份有限公司涞源支行</v>
          </cell>
          <cell r="K3" t="str">
            <v>101720338240</v>
          </cell>
          <cell r="L3" t="str">
            <v>2017-06-27 00:00:00.0</v>
          </cell>
          <cell r="M3" t="str">
            <v>300</v>
          </cell>
          <cell r="N3" t="str">
            <v>度电补助</v>
          </cell>
          <cell r="O3" t="str">
            <v>不同法人</v>
          </cell>
          <cell r="P3" t="str">
            <v>0.13</v>
          </cell>
          <cell r="Q3" t="str">
            <v>全额上网</v>
          </cell>
        </row>
        <row r="3">
          <cell r="S3">
            <v>36676</v>
          </cell>
          <cell r="T3" t="str">
            <v>0</v>
          </cell>
          <cell r="U3">
            <v>22577.75</v>
          </cell>
          <cell r="V3" t="str">
            <v>0</v>
          </cell>
          <cell r="W3" t="str">
            <v>36676</v>
          </cell>
          <cell r="X3">
            <v>13364.73</v>
          </cell>
        </row>
        <row r="4">
          <cell r="G4" t="str">
            <v>0705096836</v>
          </cell>
          <cell r="H4" t="str">
            <v/>
          </cell>
          <cell r="I4" t="str">
            <v>130630198606295015</v>
          </cell>
          <cell r="J4" t="str">
            <v>中国银行股份有限公司涞源支行</v>
          </cell>
          <cell r="K4" t="str">
            <v>101720338240</v>
          </cell>
          <cell r="L4" t="str">
            <v>2017-06-27 00:00:00.0</v>
          </cell>
          <cell r="M4" t="str">
            <v>300</v>
          </cell>
          <cell r="N4" t="str">
            <v>度电补助</v>
          </cell>
          <cell r="O4" t="str">
            <v>不同法人</v>
          </cell>
          <cell r="P4" t="str">
            <v>0.13</v>
          </cell>
          <cell r="Q4" t="str">
            <v>全额上网</v>
          </cell>
        </row>
        <row r="4">
          <cell r="S4">
            <v>39973</v>
          </cell>
          <cell r="T4" t="str">
            <v>0</v>
          </cell>
          <cell r="U4">
            <v>24607.38</v>
          </cell>
          <cell r="V4" t="str">
            <v>0</v>
          </cell>
          <cell r="W4" t="str">
            <v>39973</v>
          </cell>
          <cell r="X4">
            <v>14566.16</v>
          </cell>
        </row>
        <row r="5">
          <cell r="G5" t="str">
            <v>0705106654</v>
          </cell>
          <cell r="H5" t="str">
            <v/>
          </cell>
          <cell r="I5" t="str">
            <v>130630197711143216</v>
          </cell>
          <cell r="J5" t="str">
            <v>中国银行股份有限公司涞源支行</v>
          </cell>
          <cell r="K5" t="str">
            <v>101720338240</v>
          </cell>
          <cell r="L5" t="str">
            <v>2017-06-27 00:00:00.0</v>
          </cell>
          <cell r="M5" t="str">
            <v>300</v>
          </cell>
          <cell r="N5" t="str">
            <v>度电补助</v>
          </cell>
          <cell r="O5" t="str">
            <v>不同法人</v>
          </cell>
          <cell r="P5" t="str">
            <v>0.13</v>
          </cell>
          <cell r="Q5" t="str">
            <v>全额上网</v>
          </cell>
        </row>
        <row r="5">
          <cell r="S5">
            <v>35942</v>
          </cell>
          <cell r="T5" t="str">
            <v>0</v>
          </cell>
          <cell r="U5">
            <v>22125.9</v>
          </cell>
          <cell r="V5" t="str">
            <v>0</v>
          </cell>
          <cell r="W5" t="str">
            <v>35942</v>
          </cell>
          <cell r="X5">
            <v>13097.26</v>
          </cell>
        </row>
        <row r="6">
          <cell r="G6" t="str">
            <v>0705110471</v>
          </cell>
          <cell r="H6" t="str">
            <v/>
          </cell>
          <cell r="I6" t="str">
            <v>130630198606295015</v>
          </cell>
          <cell r="J6" t="str">
            <v>中国银行股份有限公司涞源支行</v>
          </cell>
          <cell r="K6" t="str">
            <v>101720338240</v>
          </cell>
          <cell r="L6" t="str">
            <v>2017-06-27 00:00:00.0</v>
          </cell>
          <cell r="M6" t="str">
            <v>300</v>
          </cell>
          <cell r="N6" t="str">
            <v>度电补助</v>
          </cell>
          <cell r="O6" t="str">
            <v>不同法人</v>
          </cell>
          <cell r="P6" t="str">
            <v>0.13</v>
          </cell>
          <cell r="Q6" t="str">
            <v>全额上网</v>
          </cell>
        </row>
        <row r="6">
          <cell r="S6">
            <v>35221</v>
          </cell>
          <cell r="T6" t="str">
            <v>0</v>
          </cell>
          <cell r="U6">
            <v>21682.05</v>
          </cell>
          <cell r="V6" t="str">
            <v>0</v>
          </cell>
          <cell r="W6" t="str">
            <v>35221</v>
          </cell>
          <cell r="X6">
            <v>12834.53</v>
          </cell>
        </row>
        <row r="7">
          <cell r="G7" t="str">
            <v>0705114343</v>
          </cell>
          <cell r="H7" t="str">
            <v/>
          </cell>
          <cell r="I7" t="str">
            <v>130630197811143214</v>
          </cell>
          <cell r="J7" t="str">
            <v>中国银行股份有限公司涞源支行</v>
          </cell>
          <cell r="K7" t="str">
            <v>101720338240</v>
          </cell>
          <cell r="L7" t="str">
            <v>2017-06-27 00:00:00.0</v>
          </cell>
          <cell r="M7" t="str">
            <v>300</v>
          </cell>
          <cell r="N7" t="str">
            <v>度电补助</v>
          </cell>
          <cell r="O7" t="str">
            <v>不同法人</v>
          </cell>
          <cell r="P7" t="str">
            <v>0.13</v>
          </cell>
          <cell r="Q7" t="str">
            <v>全额上网</v>
          </cell>
        </row>
        <row r="7">
          <cell r="S7">
            <v>40740</v>
          </cell>
          <cell r="T7" t="str">
            <v>0</v>
          </cell>
          <cell r="U7">
            <v>25079.54</v>
          </cell>
          <cell r="V7" t="str">
            <v>0</v>
          </cell>
          <cell r="W7" t="str">
            <v>40740</v>
          </cell>
          <cell r="X7">
            <v>14845.66</v>
          </cell>
        </row>
        <row r="8">
          <cell r="G8" t="str">
            <v>0705480897</v>
          </cell>
          <cell r="H8" t="str">
            <v/>
          </cell>
          <cell r="I8" t="str">
            <v>130630198802100035</v>
          </cell>
          <cell r="J8" t="str">
            <v>中国银行股份有限公司涞源支行</v>
          </cell>
          <cell r="K8" t="str">
            <v>101720338240</v>
          </cell>
          <cell r="L8" t="str">
            <v>2017-06-27 00:00:00.0</v>
          </cell>
          <cell r="M8" t="str">
            <v>300</v>
          </cell>
          <cell r="N8" t="str">
            <v>度电补助</v>
          </cell>
          <cell r="O8" t="str">
            <v>不同法人</v>
          </cell>
          <cell r="P8" t="str">
            <v>0.13</v>
          </cell>
          <cell r="Q8" t="str">
            <v>全额上网</v>
          </cell>
        </row>
        <row r="8">
          <cell r="S8">
            <v>36864</v>
          </cell>
          <cell r="T8" t="str">
            <v>0</v>
          </cell>
          <cell r="U8">
            <v>22693.48</v>
          </cell>
          <cell r="V8" t="str">
            <v>0</v>
          </cell>
          <cell r="W8" t="str">
            <v>36864</v>
          </cell>
          <cell r="X8">
            <v>13433.24</v>
          </cell>
        </row>
        <row r="9">
          <cell r="G9" t="str">
            <v>0705690168</v>
          </cell>
          <cell r="H9" t="str">
            <v/>
          </cell>
          <cell r="I9" t="str">
            <v>130630198802100035</v>
          </cell>
          <cell r="J9" t="str">
            <v>中国银行股份有限公司涞源支行</v>
          </cell>
          <cell r="K9" t="str">
            <v>101720338240</v>
          </cell>
          <cell r="L9" t="str">
            <v>2017-06-27 00:00:00.0</v>
          </cell>
          <cell r="M9" t="str">
            <v>300</v>
          </cell>
          <cell r="N9" t="str">
            <v>度电补助</v>
          </cell>
          <cell r="O9" t="str">
            <v>不同法人</v>
          </cell>
          <cell r="P9" t="str">
            <v>0.13</v>
          </cell>
          <cell r="Q9" t="str">
            <v>全额上网</v>
          </cell>
        </row>
        <row r="9">
          <cell r="S9">
            <v>31244</v>
          </cell>
          <cell r="T9" t="str">
            <v>0</v>
          </cell>
          <cell r="U9">
            <v>19233.81</v>
          </cell>
          <cell r="V9" t="str">
            <v>0</v>
          </cell>
          <cell r="W9" t="str">
            <v>31244</v>
          </cell>
          <cell r="X9">
            <v>11385.31</v>
          </cell>
        </row>
        <row r="10">
          <cell r="G10" t="str">
            <v>0705699569</v>
          </cell>
          <cell r="H10" t="str">
            <v/>
          </cell>
          <cell r="I10" t="str">
            <v>130630198802100035</v>
          </cell>
          <cell r="J10" t="str">
            <v>中国银行股份有限公司涞源支行</v>
          </cell>
          <cell r="K10" t="str">
            <v>101720338240</v>
          </cell>
          <cell r="L10" t="str">
            <v>2017-06-27 00:00:00.0</v>
          </cell>
          <cell r="M10" t="str">
            <v>300</v>
          </cell>
          <cell r="N10" t="str">
            <v>度电补助</v>
          </cell>
          <cell r="O10" t="str">
            <v>不同法人</v>
          </cell>
          <cell r="P10" t="str">
            <v>0.13</v>
          </cell>
          <cell r="Q10" t="str">
            <v>全额上网</v>
          </cell>
        </row>
        <row r="10">
          <cell r="S10">
            <v>40198</v>
          </cell>
          <cell r="T10" t="str">
            <v>0</v>
          </cell>
          <cell r="U10">
            <v>24745.89</v>
          </cell>
          <cell r="V10" t="str">
            <v>0</v>
          </cell>
          <cell r="W10" t="str">
            <v>40198</v>
          </cell>
          <cell r="X10">
            <v>14648.15</v>
          </cell>
        </row>
        <row r="11">
          <cell r="G11" t="str">
            <v>0705705343</v>
          </cell>
          <cell r="H11" t="str">
            <v/>
          </cell>
          <cell r="I11" t="str">
            <v>130630198802100035</v>
          </cell>
          <cell r="J11" t="str">
            <v>中国银行股份有限公司涞源支行</v>
          </cell>
          <cell r="K11" t="str">
            <v>101720338240</v>
          </cell>
          <cell r="L11" t="str">
            <v>2017-06-27 00:00:00.0</v>
          </cell>
          <cell r="M11" t="str">
            <v>300</v>
          </cell>
          <cell r="N11" t="str">
            <v>度电补助</v>
          </cell>
          <cell r="O11" t="str">
            <v>不同法人</v>
          </cell>
          <cell r="P11" t="str">
            <v>0.13</v>
          </cell>
          <cell r="Q11" t="str">
            <v>全额上网</v>
          </cell>
        </row>
        <row r="11">
          <cell r="S11">
            <v>41489</v>
          </cell>
          <cell r="T11" t="str">
            <v>0</v>
          </cell>
          <cell r="U11">
            <v>25540.63</v>
          </cell>
          <cell r="V11" t="str">
            <v>0</v>
          </cell>
          <cell r="W11" t="str">
            <v>41489</v>
          </cell>
          <cell r="X11">
            <v>15118.59</v>
          </cell>
        </row>
        <row r="12">
          <cell r="G12" t="str">
            <v>0705721604</v>
          </cell>
          <cell r="H12" t="str">
            <v/>
          </cell>
          <cell r="I12" t="str">
            <v>130630198802100035</v>
          </cell>
          <cell r="J12" t="str">
            <v>中国银行股份有限公司涞源支行</v>
          </cell>
          <cell r="K12" t="str">
            <v>101720338240</v>
          </cell>
          <cell r="L12" t="str">
            <v>2017-06-27 00:00:00.0</v>
          </cell>
          <cell r="M12" t="str">
            <v>300</v>
          </cell>
          <cell r="N12" t="str">
            <v>度电补助</v>
          </cell>
          <cell r="O12" t="str">
            <v>不同法人</v>
          </cell>
          <cell r="P12" t="str">
            <v>0.13</v>
          </cell>
          <cell r="Q12" t="str">
            <v>全额上网</v>
          </cell>
        </row>
        <row r="12">
          <cell r="S12">
            <v>44540</v>
          </cell>
          <cell r="T12" t="str">
            <v>0</v>
          </cell>
          <cell r="U12">
            <v>27418.82</v>
          </cell>
          <cell r="V12" t="str">
            <v>0</v>
          </cell>
          <cell r="W12" t="str">
            <v>44540</v>
          </cell>
          <cell r="X12">
            <v>16230.38</v>
          </cell>
        </row>
        <row r="13">
          <cell r="G13" t="str">
            <v>0705727497</v>
          </cell>
          <cell r="H13" t="str">
            <v/>
          </cell>
          <cell r="I13" t="str">
            <v>130630198802100035</v>
          </cell>
          <cell r="J13" t="str">
            <v>中国银行股份有限公司涞源支行</v>
          </cell>
          <cell r="K13" t="str">
            <v>101720338240</v>
          </cell>
          <cell r="L13" t="str">
            <v>2017-06-27 00:00:00.0</v>
          </cell>
          <cell r="M13" t="str">
            <v>300</v>
          </cell>
          <cell r="N13" t="str">
            <v>度电补助</v>
          </cell>
          <cell r="O13" t="str">
            <v>不同法人</v>
          </cell>
          <cell r="P13" t="str">
            <v>0.13</v>
          </cell>
          <cell r="Q13" t="str">
            <v>全额上网</v>
          </cell>
        </row>
        <row r="13">
          <cell r="S13">
            <v>37657</v>
          </cell>
          <cell r="T13" t="str">
            <v>0</v>
          </cell>
          <cell r="U13">
            <v>23181.65</v>
          </cell>
          <cell r="V13" t="str">
            <v>0</v>
          </cell>
          <cell r="W13" t="str">
            <v>37657</v>
          </cell>
          <cell r="X13">
            <v>13722.21</v>
          </cell>
        </row>
        <row r="14">
          <cell r="G14" t="str">
            <v>0705051185</v>
          </cell>
          <cell r="H14" t="str">
            <v/>
          </cell>
          <cell r="I14" t="str">
            <v>130630197701200315</v>
          </cell>
          <cell r="J14" t="str">
            <v>中国银行股份有限公司涞源支行</v>
          </cell>
          <cell r="K14" t="str">
            <v>101720338240</v>
          </cell>
          <cell r="L14" t="str">
            <v>2017-06-25 00:00:00.0</v>
          </cell>
          <cell r="M14" t="str">
            <v>300</v>
          </cell>
          <cell r="N14" t="str">
            <v>度电补助</v>
          </cell>
          <cell r="O14" t="str">
            <v>不同法人</v>
          </cell>
          <cell r="P14" t="str">
            <v>0.13</v>
          </cell>
          <cell r="Q14" t="str">
            <v>全额上网</v>
          </cell>
        </row>
        <row r="14">
          <cell r="S14">
            <v>45570</v>
          </cell>
          <cell r="T14" t="str">
            <v>0</v>
          </cell>
          <cell r="U14">
            <v>28052.89</v>
          </cell>
          <cell r="V14" t="str">
            <v>0</v>
          </cell>
          <cell r="W14" t="str">
            <v>45570</v>
          </cell>
          <cell r="X14">
            <v>16605.71</v>
          </cell>
        </row>
        <row r="15">
          <cell r="G15" t="str">
            <v>0705107703</v>
          </cell>
          <cell r="H15" t="str">
            <v/>
          </cell>
          <cell r="I15" t="str">
            <v>130630198608040032</v>
          </cell>
          <cell r="J15" t="str">
            <v>中国银行股份有限公司涞源支行</v>
          </cell>
          <cell r="K15" t="str">
            <v>101720338240</v>
          </cell>
          <cell r="L15" t="str">
            <v>2017-06-27 00:00:00.0</v>
          </cell>
          <cell r="M15" t="str">
            <v>300</v>
          </cell>
          <cell r="N15" t="str">
            <v>度电补助</v>
          </cell>
          <cell r="O15" t="str">
            <v>不同法人</v>
          </cell>
          <cell r="P15" t="str">
            <v>0.13</v>
          </cell>
          <cell r="Q15" t="str">
            <v>全额上网</v>
          </cell>
        </row>
        <row r="15">
          <cell r="S15">
            <v>46326</v>
          </cell>
          <cell r="T15" t="str">
            <v>0</v>
          </cell>
          <cell r="U15">
            <v>28518.29</v>
          </cell>
          <cell r="V15" t="str">
            <v>0</v>
          </cell>
          <cell r="W15" t="str">
            <v>46326</v>
          </cell>
          <cell r="X15">
            <v>16881.19</v>
          </cell>
        </row>
        <row r="16">
          <cell r="G16" t="str">
            <v>0705126757</v>
          </cell>
          <cell r="H16" t="str">
            <v/>
          </cell>
          <cell r="I16" t="str">
            <v>130630197701200315</v>
          </cell>
          <cell r="J16" t="str">
            <v>中国银行股份有限公司涞源支行</v>
          </cell>
          <cell r="K16" t="str">
            <v>101720338240</v>
          </cell>
          <cell r="L16" t="str">
            <v>2017-06-27 00:00:00.0</v>
          </cell>
          <cell r="M16" t="str">
            <v>300</v>
          </cell>
          <cell r="N16" t="str">
            <v>度电补助</v>
          </cell>
          <cell r="O16" t="str">
            <v>不同法人</v>
          </cell>
          <cell r="P16" t="str">
            <v>0.13</v>
          </cell>
          <cell r="Q16" t="str">
            <v>全额上网</v>
          </cell>
        </row>
        <row r="16">
          <cell r="S16">
            <v>44125</v>
          </cell>
          <cell r="T16" t="str">
            <v>0</v>
          </cell>
          <cell r="U16">
            <v>27163.35</v>
          </cell>
          <cell r="V16" t="str">
            <v>0</v>
          </cell>
          <cell r="W16" t="str">
            <v>44125</v>
          </cell>
          <cell r="X16">
            <v>16079.15</v>
          </cell>
        </row>
        <row r="17">
          <cell r="G17" t="str">
            <v>0705138129</v>
          </cell>
          <cell r="H17" t="str">
            <v/>
          </cell>
          <cell r="I17" t="str">
            <v>130630197701200315</v>
          </cell>
          <cell r="J17" t="str">
            <v>中国银行股份有限公司涞源支行</v>
          </cell>
          <cell r="K17" t="str">
            <v>101720338240</v>
          </cell>
          <cell r="L17" t="str">
            <v>2017-06-27 00:00:00.0</v>
          </cell>
          <cell r="M17" t="str">
            <v>300</v>
          </cell>
          <cell r="N17" t="str">
            <v>度电补助</v>
          </cell>
          <cell r="O17" t="str">
            <v>不同法人</v>
          </cell>
          <cell r="P17" t="str">
            <v>0.13</v>
          </cell>
          <cell r="Q17" t="str">
            <v>全额上网</v>
          </cell>
        </row>
        <row r="17">
          <cell r="S17">
            <v>31334</v>
          </cell>
          <cell r="T17" t="str">
            <v>0</v>
          </cell>
          <cell r="U17">
            <v>19289.21</v>
          </cell>
          <cell r="V17" t="str">
            <v>0</v>
          </cell>
          <cell r="W17" t="str">
            <v>31334</v>
          </cell>
          <cell r="X17">
            <v>11418.11</v>
          </cell>
        </row>
        <row r="18">
          <cell r="G18" t="str">
            <v>0705150710</v>
          </cell>
          <cell r="H18" t="str">
            <v/>
          </cell>
          <cell r="I18" t="str">
            <v>130630198608040032</v>
          </cell>
          <cell r="J18" t="str">
            <v>中国银行股份有限公司涞源支行</v>
          </cell>
          <cell r="K18" t="str">
            <v>101720338240</v>
          </cell>
          <cell r="L18" t="str">
            <v>2017-06-27 00:00:00.0</v>
          </cell>
          <cell r="M18" t="str">
            <v>300</v>
          </cell>
          <cell r="N18" t="str">
            <v>度电补助</v>
          </cell>
          <cell r="O18" t="str">
            <v>不同法人</v>
          </cell>
          <cell r="P18" t="str">
            <v>0.13</v>
          </cell>
          <cell r="Q18" t="str">
            <v>全额上网</v>
          </cell>
        </row>
        <row r="18">
          <cell r="S18">
            <v>39263</v>
          </cell>
          <cell r="T18" t="str">
            <v>0</v>
          </cell>
          <cell r="U18">
            <v>24170.3</v>
          </cell>
          <cell r="V18" t="str">
            <v>0</v>
          </cell>
          <cell r="W18" t="str">
            <v>39263</v>
          </cell>
          <cell r="X18">
            <v>14307.44</v>
          </cell>
        </row>
        <row r="19">
          <cell r="G19" t="str">
            <v>0705153735</v>
          </cell>
          <cell r="H19" t="str">
            <v/>
          </cell>
          <cell r="I19" t="str">
            <v>130630198608040032</v>
          </cell>
          <cell r="J19" t="str">
            <v>中国银行股份有限公司涞源支行</v>
          </cell>
          <cell r="K19" t="str">
            <v>101720338240</v>
          </cell>
          <cell r="L19" t="str">
            <v>2017-06-27 00:00:00.0</v>
          </cell>
          <cell r="M19" t="str">
            <v>300</v>
          </cell>
          <cell r="N19" t="str">
            <v>度电补助</v>
          </cell>
          <cell r="O19" t="str">
            <v>不同法人</v>
          </cell>
          <cell r="P19" t="str">
            <v>0.13</v>
          </cell>
          <cell r="Q19" t="str">
            <v>全额上网</v>
          </cell>
        </row>
        <row r="19">
          <cell r="S19">
            <v>40985</v>
          </cell>
          <cell r="T19" t="str">
            <v>0</v>
          </cell>
          <cell r="U19">
            <v>25230.37</v>
          </cell>
          <cell r="V19" t="str">
            <v>0</v>
          </cell>
          <cell r="W19" t="str">
            <v>40985</v>
          </cell>
          <cell r="X19">
            <v>14934.93</v>
          </cell>
        </row>
        <row r="20">
          <cell r="G20" t="str">
            <v>0705189446</v>
          </cell>
          <cell r="H20" t="str">
            <v/>
          </cell>
          <cell r="I20" t="str">
            <v>130630198608040032</v>
          </cell>
          <cell r="J20" t="str">
            <v>中国银行股份有限公司涞源支行</v>
          </cell>
          <cell r="K20" t="str">
            <v>101720338240</v>
          </cell>
          <cell r="L20" t="str">
            <v>2017-06-26 00:00:00.0</v>
          </cell>
          <cell r="M20" t="str">
            <v>300</v>
          </cell>
          <cell r="N20" t="str">
            <v>度电补助</v>
          </cell>
          <cell r="O20" t="str">
            <v>不同法人</v>
          </cell>
          <cell r="P20" t="str">
            <v>0.13</v>
          </cell>
          <cell r="Q20" t="str">
            <v>全额上网</v>
          </cell>
        </row>
        <row r="20">
          <cell r="S20">
            <v>38983</v>
          </cell>
          <cell r="T20" t="str">
            <v>0</v>
          </cell>
          <cell r="U20">
            <v>23997.93</v>
          </cell>
          <cell r="V20" t="str">
            <v>0</v>
          </cell>
          <cell r="W20" t="str">
            <v>38983</v>
          </cell>
          <cell r="X20">
            <v>14205.41</v>
          </cell>
        </row>
        <row r="21">
          <cell r="G21" t="str">
            <v>0705216300</v>
          </cell>
          <cell r="H21" t="str">
            <v/>
          </cell>
          <cell r="I21" t="str">
            <v>130630198608040032</v>
          </cell>
          <cell r="J21" t="str">
            <v>中国银行股份有限公司涞源支行</v>
          </cell>
          <cell r="K21" t="str">
            <v>101720338240</v>
          </cell>
          <cell r="L21" t="str">
            <v>2017-06-27 00:00:00.0</v>
          </cell>
          <cell r="M21" t="str">
            <v>300</v>
          </cell>
          <cell r="N21" t="str">
            <v>度电补助</v>
          </cell>
          <cell r="O21" t="str">
            <v>不同法人</v>
          </cell>
          <cell r="P21" t="str">
            <v>0.13</v>
          </cell>
          <cell r="Q21" t="str">
            <v>全额上网</v>
          </cell>
        </row>
        <row r="21">
          <cell r="S21">
            <v>39526</v>
          </cell>
          <cell r="T21" t="str">
            <v>0</v>
          </cell>
          <cell r="U21">
            <v>24332.21</v>
          </cell>
          <cell r="V21" t="str">
            <v>0</v>
          </cell>
          <cell r="W21" t="str">
            <v>39526</v>
          </cell>
          <cell r="X21">
            <v>14403.27</v>
          </cell>
        </row>
        <row r="22">
          <cell r="G22" t="str">
            <v>0705220651</v>
          </cell>
          <cell r="H22" t="str">
            <v/>
          </cell>
          <cell r="I22" t="str">
            <v>130630197701200315</v>
          </cell>
          <cell r="J22" t="str">
            <v>中国银行股份有限公司涞源支行</v>
          </cell>
          <cell r="K22" t="str">
            <v>101720338240</v>
          </cell>
          <cell r="L22" t="str">
            <v>2017-06-27 00:00:00.0</v>
          </cell>
          <cell r="M22" t="str">
            <v>300</v>
          </cell>
          <cell r="N22" t="str">
            <v>度电补助</v>
          </cell>
          <cell r="O22" t="str">
            <v>不同法人</v>
          </cell>
          <cell r="P22" t="str">
            <v>0.13</v>
          </cell>
          <cell r="Q22" t="str">
            <v>全额上网</v>
          </cell>
        </row>
        <row r="22">
          <cell r="S22">
            <v>39757</v>
          </cell>
          <cell r="T22" t="str">
            <v>0</v>
          </cell>
          <cell r="U22">
            <v>24474.41</v>
          </cell>
          <cell r="V22" t="str">
            <v>0</v>
          </cell>
          <cell r="W22" t="str">
            <v>39757</v>
          </cell>
          <cell r="X22">
            <v>14487.45</v>
          </cell>
        </row>
        <row r="23">
          <cell r="G23" t="str">
            <v>0705411024</v>
          </cell>
          <cell r="H23" t="str">
            <v/>
          </cell>
          <cell r="I23" t="str">
            <v>130630198411156728</v>
          </cell>
          <cell r="J23" t="str">
            <v>中国银行股份有限公司涞源支行</v>
          </cell>
          <cell r="K23" t="str">
            <v>101720338240</v>
          </cell>
          <cell r="L23" t="str">
            <v>2017-06-27 00:00:00.0</v>
          </cell>
          <cell r="M23" t="str">
            <v>300</v>
          </cell>
          <cell r="N23" t="str">
            <v>度电补助</v>
          </cell>
          <cell r="O23" t="str">
            <v>不同法人</v>
          </cell>
          <cell r="P23" t="str">
            <v>0.13</v>
          </cell>
          <cell r="Q23" t="str">
            <v>全额上网</v>
          </cell>
        </row>
        <row r="23">
          <cell r="S23">
            <v>44003</v>
          </cell>
          <cell r="T23" t="str">
            <v>0</v>
          </cell>
          <cell r="U23">
            <v>27088.25</v>
          </cell>
          <cell r="V23" t="str">
            <v>0</v>
          </cell>
          <cell r="W23" t="str">
            <v>44003</v>
          </cell>
          <cell r="X23">
            <v>16034.69</v>
          </cell>
        </row>
        <row r="24">
          <cell r="G24" t="str">
            <v>0705423568</v>
          </cell>
          <cell r="H24" t="str">
            <v/>
          </cell>
          <cell r="I24" t="str">
            <v>130630198608040032</v>
          </cell>
          <cell r="J24" t="str">
            <v>中国银行股份有限公司涞源支行</v>
          </cell>
          <cell r="K24" t="str">
            <v>101720338240</v>
          </cell>
          <cell r="L24" t="str">
            <v>2017-06-27 00:00:00.0</v>
          </cell>
          <cell r="M24" t="str">
            <v>300</v>
          </cell>
          <cell r="N24" t="str">
            <v>度电补助</v>
          </cell>
          <cell r="O24" t="str">
            <v>不同法人</v>
          </cell>
          <cell r="P24" t="str">
            <v>0.13</v>
          </cell>
          <cell r="Q24" t="str">
            <v>全额上网</v>
          </cell>
        </row>
        <row r="24">
          <cell r="S24">
            <v>40361</v>
          </cell>
          <cell r="T24" t="str">
            <v>0</v>
          </cell>
          <cell r="U24">
            <v>24846.23</v>
          </cell>
          <cell r="V24" t="str">
            <v>0</v>
          </cell>
          <cell r="W24" t="str">
            <v>40361</v>
          </cell>
          <cell r="X24">
            <v>14707.55</v>
          </cell>
        </row>
        <row r="25">
          <cell r="G25" t="str">
            <v>0705426727</v>
          </cell>
          <cell r="H25" t="str">
            <v/>
          </cell>
          <cell r="I25" t="str">
            <v>130630198206250010</v>
          </cell>
          <cell r="J25" t="str">
            <v>中国银行股份有限公司涞源支行</v>
          </cell>
          <cell r="K25" t="str">
            <v>101720338240</v>
          </cell>
          <cell r="L25" t="str">
            <v>2017-06-27 00:00:00.0</v>
          </cell>
          <cell r="M25" t="str">
            <v>300</v>
          </cell>
          <cell r="N25" t="str">
            <v>度电补助</v>
          </cell>
          <cell r="O25" t="str">
            <v>不同法人</v>
          </cell>
          <cell r="P25" t="str">
            <v>0.13</v>
          </cell>
          <cell r="Q25" t="str">
            <v>全额上网</v>
          </cell>
        </row>
        <row r="25">
          <cell r="S25">
            <v>44692</v>
          </cell>
          <cell r="T25" t="str">
            <v>0</v>
          </cell>
          <cell r="U25">
            <v>27512.4</v>
          </cell>
          <cell r="V25" t="str">
            <v>0</v>
          </cell>
          <cell r="W25" t="str">
            <v>44692</v>
          </cell>
          <cell r="X25">
            <v>16285.76</v>
          </cell>
        </row>
        <row r="26">
          <cell r="G26" t="str">
            <v>0705433022</v>
          </cell>
          <cell r="H26" t="str">
            <v/>
          </cell>
          <cell r="I26" t="str">
            <v>130630198608040032</v>
          </cell>
          <cell r="J26" t="str">
            <v>中国银行股份有限公司涞源支行</v>
          </cell>
          <cell r="K26" t="str">
            <v>101720338240</v>
          </cell>
          <cell r="L26" t="str">
            <v>2017-06-27 00:00:00.0</v>
          </cell>
          <cell r="M26" t="str">
            <v>300</v>
          </cell>
          <cell r="N26" t="str">
            <v>度电补助</v>
          </cell>
          <cell r="O26" t="str">
            <v>不同法人</v>
          </cell>
          <cell r="P26" t="str">
            <v>0.13</v>
          </cell>
          <cell r="Q26" t="str">
            <v>全额上网</v>
          </cell>
        </row>
        <row r="26">
          <cell r="S26">
            <v>40980</v>
          </cell>
          <cell r="T26" t="str">
            <v>0</v>
          </cell>
          <cell r="U26">
            <v>25227.29</v>
          </cell>
          <cell r="V26" t="str">
            <v>0</v>
          </cell>
          <cell r="W26" t="str">
            <v>40980</v>
          </cell>
          <cell r="X26">
            <v>14933.11</v>
          </cell>
        </row>
        <row r="27">
          <cell r="G27" t="str">
            <v>0705500195</v>
          </cell>
          <cell r="H27" t="str">
            <v/>
          </cell>
          <cell r="I27" t="str">
            <v>130630198411156728</v>
          </cell>
          <cell r="J27" t="str">
            <v>中国银行股份有限公司涞源支行</v>
          </cell>
          <cell r="K27" t="str">
            <v>101720338240</v>
          </cell>
          <cell r="L27" t="str">
            <v>2017-06-27 00:00:00.0</v>
          </cell>
          <cell r="M27" t="str">
            <v>300</v>
          </cell>
          <cell r="N27" t="str">
            <v>度电补助</v>
          </cell>
          <cell r="O27" t="str">
            <v>不同法人</v>
          </cell>
          <cell r="P27" t="str">
            <v>0.13</v>
          </cell>
          <cell r="Q27" t="str">
            <v>全额上网</v>
          </cell>
        </row>
        <row r="27">
          <cell r="S27">
            <v>43570</v>
          </cell>
          <cell r="T27" t="str">
            <v>0</v>
          </cell>
          <cell r="U27">
            <v>26821.69</v>
          </cell>
          <cell r="V27" t="str">
            <v>0</v>
          </cell>
          <cell r="W27" t="str">
            <v>43570</v>
          </cell>
          <cell r="X27">
            <v>15876.91</v>
          </cell>
        </row>
        <row r="28">
          <cell r="G28" t="str">
            <v>0705505901</v>
          </cell>
          <cell r="H28" t="str">
            <v/>
          </cell>
          <cell r="I28" t="str">
            <v>130630197002060068</v>
          </cell>
          <cell r="J28" t="str">
            <v>中国银行股份有限公司涞源支行</v>
          </cell>
          <cell r="K28" t="str">
            <v>101720338240</v>
          </cell>
          <cell r="L28" t="str">
            <v>2017-06-27 00:00:00.0</v>
          </cell>
          <cell r="M28" t="str">
            <v>300</v>
          </cell>
          <cell r="N28" t="str">
            <v>度电补助</v>
          </cell>
          <cell r="O28" t="str">
            <v>不同法人</v>
          </cell>
          <cell r="P28" t="str">
            <v>0.13</v>
          </cell>
          <cell r="Q28" t="str">
            <v>全额上网</v>
          </cell>
        </row>
        <row r="28">
          <cell r="S28">
            <v>37063</v>
          </cell>
          <cell r="T28" t="str">
            <v>0</v>
          </cell>
          <cell r="U28">
            <v>22815.98</v>
          </cell>
          <cell r="V28" t="str">
            <v>0</v>
          </cell>
          <cell r="W28" t="str">
            <v>37063</v>
          </cell>
          <cell r="X28">
            <v>13505.76</v>
          </cell>
        </row>
        <row r="29">
          <cell r="G29" t="str">
            <v>0705545123</v>
          </cell>
          <cell r="H29" t="str">
            <v/>
          </cell>
          <cell r="I29" t="str">
            <v>130630198608040032</v>
          </cell>
          <cell r="J29" t="str">
            <v>中国银行股份有限公司涞源支行</v>
          </cell>
          <cell r="K29" t="str">
            <v>101720338240</v>
          </cell>
          <cell r="L29" t="str">
            <v>2017-06-27 00:00:00.0</v>
          </cell>
          <cell r="M29" t="str">
            <v>300</v>
          </cell>
          <cell r="N29" t="str">
            <v>度电补助</v>
          </cell>
          <cell r="O29" t="str">
            <v>不同法人</v>
          </cell>
          <cell r="P29" t="str">
            <v>0.13</v>
          </cell>
          <cell r="Q29" t="str">
            <v>全额上网</v>
          </cell>
        </row>
        <row r="29">
          <cell r="S29">
            <v>35767</v>
          </cell>
          <cell r="T29" t="str">
            <v>0</v>
          </cell>
          <cell r="U29">
            <v>22018.17</v>
          </cell>
          <cell r="V29" t="str">
            <v>0</v>
          </cell>
          <cell r="W29" t="str">
            <v>35767</v>
          </cell>
          <cell r="X29">
            <v>13033.49</v>
          </cell>
        </row>
        <row r="30">
          <cell r="G30" t="str">
            <v>0705573814</v>
          </cell>
          <cell r="H30" t="str">
            <v/>
          </cell>
          <cell r="I30" t="str">
            <v>130630198608040032</v>
          </cell>
          <cell r="J30" t="str">
            <v>中国银行股份有限公司涞源支行</v>
          </cell>
          <cell r="K30" t="str">
            <v>101720338240</v>
          </cell>
          <cell r="L30" t="str">
            <v>2017-06-27 00:00:00.0</v>
          </cell>
          <cell r="M30" t="str">
            <v>300</v>
          </cell>
          <cell r="N30" t="str">
            <v>度电补助</v>
          </cell>
          <cell r="O30" t="str">
            <v>不同法人</v>
          </cell>
          <cell r="P30" t="str">
            <v>0.13</v>
          </cell>
          <cell r="Q30" t="str">
            <v>全额上网</v>
          </cell>
        </row>
        <row r="30">
          <cell r="S30">
            <v>30077</v>
          </cell>
          <cell r="T30" t="str">
            <v>0</v>
          </cell>
          <cell r="U30">
            <v>18515.4</v>
          </cell>
          <cell r="V30" t="str">
            <v>0</v>
          </cell>
          <cell r="W30" t="str">
            <v>30077</v>
          </cell>
          <cell r="X30">
            <v>10960.06</v>
          </cell>
        </row>
        <row r="31">
          <cell r="G31" t="str">
            <v>0723853929</v>
          </cell>
          <cell r="H31" t="str">
            <v>180523101067</v>
          </cell>
          <cell r="I31" t="str">
            <v>130630197712224013</v>
          </cell>
          <cell r="J31" t="str">
            <v>中国银行股份有限公司涞源支行</v>
          </cell>
          <cell r="K31" t="str">
            <v>101720338240</v>
          </cell>
          <cell r="L31" t="str">
            <v>2018-12-09 00:00:00.0</v>
          </cell>
          <cell r="M31" t="str">
            <v>320</v>
          </cell>
          <cell r="N31" t="str">
            <v>度电补助</v>
          </cell>
          <cell r="O31" t="str">
            <v>不同法人</v>
          </cell>
          <cell r="P31" t="str">
            <v>0.13</v>
          </cell>
          <cell r="Q31" t="str">
            <v>全额上网</v>
          </cell>
        </row>
        <row r="31">
          <cell r="S31">
            <v>47280</v>
          </cell>
          <cell r="T31" t="str">
            <v>0</v>
          </cell>
          <cell r="U31">
            <v>22959.17</v>
          </cell>
          <cell r="V31" t="str">
            <v>0</v>
          </cell>
          <cell r="W31" t="str">
            <v>47280</v>
          </cell>
          <cell r="X31">
            <v>17228.83</v>
          </cell>
        </row>
        <row r="32">
          <cell r="G32" t="str">
            <v>0723858083</v>
          </cell>
          <cell r="H32" t="str">
            <v>180523101126</v>
          </cell>
          <cell r="I32" t="str">
            <v>130630197712224013</v>
          </cell>
          <cell r="J32" t="str">
            <v>中国银行股份有限公司涞源支行</v>
          </cell>
          <cell r="K32" t="str">
            <v>101720338240</v>
          </cell>
          <cell r="L32" t="str">
            <v>2018-12-09 00:00:00.0</v>
          </cell>
          <cell r="M32" t="str">
            <v>320</v>
          </cell>
          <cell r="N32" t="str">
            <v>度电补助</v>
          </cell>
          <cell r="O32" t="str">
            <v>不同法人</v>
          </cell>
          <cell r="P32" t="str">
            <v>0.13</v>
          </cell>
          <cell r="Q32" t="str">
            <v>全额上网</v>
          </cell>
        </row>
        <row r="32">
          <cell r="S32">
            <v>46520</v>
          </cell>
          <cell r="T32" t="str">
            <v>0</v>
          </cell>
          <cell r="U32">
            <v>22590.11</v>
          </cell>
          <cell r="V32" t="str">
            <v>0</v>
          </cell>
          <cell r="W32" t="str">
            <v>46520</v>
          </cell>
          <cell r="X32">
            <v>16951.89</v>
          </cell>
        </row>
        <row r="33">
          <cell r="G33" t="str">
            <v>0723880154</v>
          </cell>
          <cell r="H33" t="str">
            <v>180524150995</v>
          </cell>
          <cell r="I33" t="str">
            <v>130630197712224013</v>
          </cell>
          <cell r="J33" t="str">
            <v>中国银行股份有限公司涞源支行</v>
          </cell>
          <cell r="K33" t="str">
            <v>101720338240</v>
          </cell>
          <cell r="L33" t="str">
            <v>2018-12-09 00:00:00.0</v>
          </cell>
          <cell r="M33" t="str">
            <v>320</v>
          </cell>
          <cell r="N33" t="str">
            <v>度电补助</v>
          </cell>
          <cell r="O33" t="str">
            <v>不同法人</v>
          </cell>
          <cell r="P33" t="str">
            <v>0.13</v>
          </cell>
          <cell r="Q33" t="str">
            <v>全额上网</v>
          </cell>
        </row>
        <row r="33">
          <cell r="S33">
            <v>43004</v>
          </cell>
          <cell r="T33" t="str">
            <v>0</v>
          </cell>
          <cell r="U33">
            <v>20882.74</v>
          </cell>
          <cell r="V33" t="str">
            <v>0</v>
          </cell>
          <cell r="W33" t="str">
            <v>43004</v>
          </cell>
          <cell r="X33">
            <v>15670.66</v>
          </cell>
        </row>
        <row r="34">
          <cell r="G34" t="str">
            <v>0723886732</v>
          </cell>
          <cell r="H34" t="str">
            <v>180524172099</v>
          </cell>
          <cell r="I34" t="str">
            <v>130630197712224013</v>
          </cell>
          <cell r="J34" t="str">
            <v>中国银行股份有限公司涞源支行</v>
          </cell>
          <cell r="K34" t="str">
            <v>101720338240</v>
          </cell>
          <cell r="L34" t="str">
            <v>2018-12-09 00:00:00.0</v>
          </cell>
          <cell r="M34" t="str">
            <v>320</v>
          </cell>
          <cell r="N34" t="str">
            <v>度电补助</v>
          </cell>
          <cell r="O34" t="str">
            <v>不同法人</v>
          </cell>
          <cell r="P34" t="str">
            <v>0.13</v>
          </cell>
          <cell r="Q34" t="str">
            <v>全额上网</v>
          </cell>
        </row>
        <row r="34">
          <cell r="S34">
            <v>44734</v>
          </cell>
          <cell r="T34" t="str">
            <v>0</v>
          </cell>
          <cell r="U34">
            <v>21722.83</v>
          </cell>
          <cell r="V34" t="str">
            <v>0</v>
          </cell>
          <cell r="W34" t="str">
            <v>44734</v>
          </cell>
          <cell r="X34">
            <v>16301.07</v>
          </cell>
        </row>
        <row r="35">
          <cell r="G35" t="str">
            <v>0723895163</v>
          </cell>
          <cell r="H35" t="str">
            <v>180524172854</v>
          </cell>
          <cell r="I35" t="str">
            <v>130630197712224013</v>
          </cell>
          <cell r="J35" t="str">
            <v>中国银行股份有限公司涞源支行</v>
          </cell>
          <cell r="K35" t="str">
            <v>101720338240</v>
          </cell>
          <cell r="L35" t="str">
            <v>2018-12-09 00:00:00.0</v>
          </cell>
          <cell r="M35" t="str">
            <v>320</v>
          </cell>
          <cell r="N35" t="str">
            <v>度电补助</v>
          </cell>
          <cell r="O35" t="str">
            <v>不同法人</v>
          </cell>
          <cell r="P35" t="str">
            <v>0.13</v>
          </cell>
          <cell r="Q35" t="str">
            <v>全额上网</v>
          </cell>
        </row>
        <row r="35">
          <cell r="S35">
            <v>45065</v>
          </cell>
          <cell r="T35" t="str">
            <v>0</v>
          </cell>
          <cell r="U35">
            <v>21883.56</v>
          </cell>
          <cell r="V35" t="str">
            <v>0</v>
          </cell>
          <cell r="W35" t="str">
            <v>45065</v>
          </cell>
          <cell r="X35">
            <v>16421.69</v>
          </cell>
        </row>
        <row r="36">
          <cell r="G36" t="str">
            <v>0723901569</v>
          </cell>
          <cell r="H36" t="str">
            <v>180524171641</v>
          </cell>
          <cell r="I36" t="str">
            <v>130630197712224013</v>
          </cell>
          <cell r="J36" t="str">
            <v>中国银行股份有限公司涞源支行</v>
          </cell>
          <cell r="K36" t="str">
            <v>101720338240</v>
          </cell>
          <cell r="L36" t="str">
            <v>2018-12-09 00:00:00.0</v>
          </cell>
          <cell r="M36" t="str">
            <v>320</v>
          </cell>
          <cell r="N36" t="str">
            <v>度电补助</v>
          </cell>
          <cell r="O36" t="str">
            <v>不同法人</v>
          </cell>
          <cell r="P36" t="str">
            <v>0.13</v>
          </cell>
          <cell r="Q36" t="str">
            <v>全额上网</v>
          </cell>
        </row>
        <row r="36">
          <cell r="S36">
            <v>44556</v>
          </cell>
          <cell r="T36" t="str">
            <v>0</v>
          </cell>
          <cell r="U36">
            <v>21636.39</v>
          </cell>
          <cell r="V36" t="str">
            <v>0</v>
          </cell>
          <cell r="W36" t="str">
            <v>44556</v>
          </cell>
          <cell r="X36">
            <v>16236.21</v>
          </cell>
        </row>
        <row r="37">
          <cell r="G37" t="str">
            <v>0723904047</v>
          </cell>
          <cell r="H37" t="str">
            <v>180524175993</v>
          </cell>
          <cell r="I37" t="str">
            <v>130630197712224013</v>
          </cell>
          <cell r="J37" t="str">
            <v>中国银行股份有限公司涞源支行</v>
          </cell>
          <cell r="K37" t="str">
            <v>101720338240</v>
          </cell>
          <cell r="L37" t="str">
            <v>2018-12-09 00:00:00.0</v>
          </cell>
          <cell r="M37" t="str">
            <v>320</v>
          </cell>
          <cell r="N37" t="str">
            <v>度电补助</v>
          </cell>
          <cell r="O37" t="str">
            <v>不同法人</v>
          </cell>
          <cell r="P37" t="str">
            <v>0.13</v>
          </cell>
          <cell r="Q37" t="str">
            <v>全额上网</v>
          </cell>
        </row>
        <row r="37">
          <cell r="S37">
            <v>45541</v>
          </cell>
          <cell r="T37" t="str">
            <v>0</v>
          </cell>
          <cell r="U37">
            <v>22114.71</v>
          </cell>
          <cell r="V37" t="str">
            <v>0</v>
          </cell>
          <cell r="W37" t="str">
            <v>45541</v>
          </cell>
          <cell r="X37">
            <v>16595.14</v>
          </cell>
        </row>
        <row r="38">
          <cell r="G38" t="str">
            <v>0723906551</v>
          </cell>
          <cell r="H38" t="str">
            <v>180524178838</v>
          </cell>
          <cell r="I38" t="str">
            <v>130630197712224013</v>
          </cell>
          <cell r="J38" t="str">
            <v>中国银行股份有限公司涞源支行</v>
          </cell>
          <cell r="K38" t="str">
            <v>101720338240</v>
          </cell>
          <cell r="L38" t="str">
            <v>2018-12-09 00:00:00.0</v>
          </cell>
          <cell r="M38" t="str">
            <v>320</v>
          </cell>
          <cell r="N38" t="str">
            <v>度电补助</v>
          </cell>
          <cell r="O38" t="str">
            <v>不同法人</v>
          </cell>
          <cell r="P38" t="str">
            <v>0.13</v>
          </cell>
          <cell r="Q38" t="str">
            <v>全额上网</v>
          </cell>
        </row>
        <row r="38">
          <cell r="S38">
            <v>49510</v>
          </cell>
          <cell r="T38" t="str">
            <v>0</v>
          </cell>
          <cell r="U38">
            <v>24042.06</v>
          </cell>
          <cell r="V38" t="str">
            <v>0</v>
          </cell>
          <cell r="W38" t="str">
            <v>49510</v>
          </cell>
          <cell r="X38">
            <v>18041.44</v>
          </cell>
        </row>
        <row r="39">
          <cell r="G39" t="str">
            <v>0723906782</v>
          </cell>
          <cell r="H39" t="str">
            <v>180524175441</v>
          </cell>
          <cell r="I39" t="str">
            <v>130630197712224013</v>
          </cell>
          <cell r="J39" t="str">
            <v>中国银行股份有限公司涞源支行</v>
          </cell>
          <cell r="K39" t="str">
            <v>101720338240</v>
          </cell>
          <cell r="L39" t="str">
            <v>2018-12-10 00:00:00.0</v>
          </cell>
          <cell r="M39" t="str">
            <v>160</v>
          </cell>
          <cell r="N39" t="str">
            <v>度电补助</v>
          </cell>
          <cell r="O39" t="str">
            <v>不同法人</v>
          </cell>
          <cell r="P39" t="str">
            <v>0.13</v>
          </cell>
          <cell r="Q39" t="str">
            <v>全额上网</v>
          </cell>
        </row>
        <row r="39">
          <cell r="S39">
            <v>16020</v>
          </cell>
          <cell r="T39" t="str">
            <v>0</v>
          </cell>
          <cell r="U39">
            <v>7779.31</v>
          </cell>
          <cell r="V39" t="str">
            <v>0</v>
          </cell>
          <cell r="W39" t="str">
            <v>16020</v>
          </cell>
          <cell r="X39">
            <v>5837.69</v>
          </cell>
        </row>
        <row r="40">
          <cell r="G40" t="str">
            <v>0723907394</v>
          </cell>
          <cell r="H40" t="str">
            <v>180524182333</v>
          </cell>
          <cell r="I40" t="str">
            <v>130630197712224013</v>
          </cell>
          <cell r="J40" t="str">
            <v>中国银行股份有限公司涞源支行</v>
          </cell>
          <cell r="K40" t="str">
            <v>101720338240</v>
          </cell>
          <cell r="L40" t="str">
            <v>2018-12-09 00:00:00.0</v>
          </cell>
          <cell r="M40" t="str">
            <v>170</v>
          </cell>
          <cell r="N40" t="str">
            <v>度电补助</v>
          </cell>
          <cell r="O40" t="str">
            <v>不同法人</v>
          </cell>
          <cell r="P40" t="str">
            <v>0.13</v>
          </cell>
          <cell r="Q40" t="str">
            <v>全额上网</v>
          </cell>
        </row>
        <row r="40">
          <cell r="S40">
            <v>18992</v>
          </cell>
          <cell r="T40" t="str">
            <v>0</v>
          </cell>
          <cell r="U40">
            <v>9222.52</v>
          </cell>
          <cell r="V40" t="str">
            <v>0</v>
          </cell>
          <cell r="W40" t="str">
            <v>18992</v>
          </cell>
          <cell r="X40">
            <v>6920.68</v>
          </cell>
        </row>
        <row r="41">
          <cell r="G41" t="str">
            <v>0723907697</v>
          </cell>
          <cell r="H41" t="str">
            <v>180524188689</v>
          </cell>
          <cell r="I41" t="str">
            <v>130630197712224013</v>
          </cell>
          <cell r="J41" t="str">
            <v>中国银行股份有限公司涞源支行</v>
          </cell>
          <cell r="K41" t="str">
            <v>101720338240</v>
          </cell>
          <cell r="L41" t="str">
            <v>2018-12-02 00:00:00.0</v>
          </cell>
          <cell r="M41" t="str">
            <v>320</v>
          </cell>
          <cell r="N41" t="str">
            <v>度电补助</v>
          </cell>
          <cell r="O41" t="str">
            <v>不同法人</v>
          </cell>
          <cell r="P41" t="str">
            <v>0.13</v>
          </cell>
          <cell r="Q41" t="str">
            <v>全额上网</v>
          </cell>
        </row>
        <row r="41">
          <cell r="S41">
            <v>50563</v>
          </cell>
          <cell r="T41" t="str">
            <v>0</v>
          </cell>
          <cell r="U41">
            <v>24553.39</v>
          </cell>
          <cell r="V41" t="str">
            <v>0</v>
          </cell>
          <cell r="W41" t="str">
            <v>50563</v>
          </cell>
          <cell r="X41">
            <v>18425.16</v>
          </cell>
        </row>
        <row r="42">
          <cell r="G42" t="str">
            <v>0723907831</v>
          </cell>
          <cell r="H42" t="str">
            <v>180524188780</v>
          </cell>
          <cell r="I42" t="str">
            <v>130630197712224013</v>
          </cell>
          <cell r="J42" t="str">
            <v>中国银行股份有限公司涞源支行</v>
          </cell>
          <cell r="K42" t="str">
            <v>101720338240</v>
          </cell>
          <cell r="L42" t="str">
            <v>2018-12-01 00:00:00.0</v>
          </cell>
          <cell r="M42" t="str">
            <v>320</v>
          </cell>
          <cell r="N42" t="str">
            <v>度电补助</v>
          </cell>
          <cell r="O42" t="str">
            <v>不同法人</v>
          </cell>
          <cell r="P42" t="str">
            <v>0.13</v>
          </cell>
          <cell r="Q42" t="str">
            <v>全额上网</v>
          </cell>
        </row>
        <row r="42">
          <cell r="S42">
            <v>30864</v>
          </cell>
          <cell r="T42" t="str">
            <v>0</v>
          </cell>
          <cell r="U42">
            <v>14987.56</v>
          </cell>
          <cell r="V42" t="str">
            <v>0</v>
          </cell>
          <cell r="W42" t="str">
            <v>30864</v>
          </cell>
          <cell r="X42">
            <v>11246.84</v>
          </cell>
        </row>
        <row r="43">
          <cell r="G43" t="str">
            <v>0723907873</v>
          </cell>
          <cell r="H43" t="str">
            <v>180524188757</v>
          </cell>
          <cell r="I43" t="str">
            <v>130630197712224013</v>
          </cell>
          <cell r="J43" t="str">
            <v>中国银行股份有限公司涞源支行</v>
          </cell>
          <cell r="K43" t="str">
            <v>101720338240</v>
          </cell>
          <cell r="L43" t="str">
            <v>2018-12-02 00:00:00.0</v>
          </cell>
          <cell r="M43" t="str">
            <v>320</v>
          </cell>
          <cell r="N43" t="str">
            <v>度电补助</v>
          </cell>
          <cell r="O43" t="str">
            <v>不同法人</v>
          </cell>
          <cell r="P43" t="str">
            <v>0.13</v>
          </cell>
          <cell r="Q43" t="str">
            <v>全额上网</v>
          </cell>
        </row>
        <row r="43">
          <cell r="S43">
            <v>50952</v>
          </cell>
          <cell r="T43" t="str">
            <v>0</v>
          </cell>
          <cell r="U43">
            <v>24742.29</v>
          </cell>
          <cell r="V43" t="str">
            <v>0</v>
          </cell>
          <cell r="W43" t="str">
            <v>50952</v>
          </cell>
          <cell r="X43">
            <v>18566.91</v>
          </cell>
        </row>
        <row r="44">
          <cell r="G44" t="str">
            <v>0723907945</v>
          </cell>
          <cell r="H44" t="str">
            <v>180524188148</v>
          </cell>
          <cell r="I44" t="str">
            <v>130630197712224013</v>
          </cell>
          <cell r="J44" t="str">
            <v>中国银行股份有限公司涞源支行</v>
          </cell>
          <cell r="K44" t="str">
            <v>101720338240</v>
          </cell>
          <cell r="L44" t="str">
            <v>2018-12-01 00:00:00.0</v>
          </cell>
          <cell r="M44" t="str">
            <v>211</v>
          </cell>
          <cell r="N44" t="str">
            <v>度电补助</v>
          </cell>
          <cell r="O44" t="str">
            <v>不同法人</v>
          </cell>
          <cell r="P44" t="str">
            <v>0.13</v>
          </cell>
          <cell r="Q44" t="str">
            <v>全额上网</v>
          </cell>
        </row>
        <row r="44">
          <cell r="S44">
            <v>22800</v>
          </cell>
          <cell r="T44" t="str">
            <v>0</v>
          </cell>
          <cell r="U44">
            <v>11071.68</v>
          </cell>
          <cell r="V44" t="str">
            <v>0</v>
          </cell>
          <cell r="W44" t="str">
            <v>22800</v>
          </cell>
          <cell r="X44">
            <v>8308.32</v>
          </cell>
        </row>
        <row r="45">
          <cell r="G45" t="str">
            <v>0723908111</v>
          </cell>
          <cell r="H45" t="str">
            <v>180524188098</v>
          </cell>
          <cell r="I45" t="str">
            <v>130630197712224013</v>
          </cell>
          <cell r="J45" t="str">
            <v>中国银行股份有限公司涞源支行</v>
          </cell>
          <cell r="K45" t="str">
            <v>101720338240</v>
          </cell>
          <cell r="L45" t="str">
            <v>2018-12-01 00:00:00.0</v>
          </cell>
          <cell r="M45" t="str">
            <v>320</v>
          </cell>
          <cell r="N45" t="str">
            <v>度电补助</v>
          </cell>
          <cell r="O45" t="str">
            <v>不同法人</v>
          </cell>
          <cell r="P45" t="str">
            <v>0.13</v>
          </cell>
          <cell r="Q45" t="str">
            <v>全额上网</v>
          </cell>
        </row>
        <row r="45">
          <cell r="S45">
            <v>44399</v>
          </cell>
          <cell r="T45" t="str">
            <v>0</v>
          </cell>
          <cell r="U45">
            <v>21560.15</v>
          </cell>
          <cell r="V45" t="str">
            <v>0</v>
          </cell>
          <cell r="W45" t="str">
            <v>44399</v>
          </cell>
          <cell r="X45">
            <v>16179</v>
          </cell>
        </row>
        <row r="46">
          <cell r="G46" t="str">
            <v>0723908166</v>
          </cell>
          <cell r="H46" t="str">
            <v>180524187777</v>
          </cell>
          <cell r="I46" t="str">
            <v>130630197712224013</v>
          </cell>
          <cell r="J46" t="str">
            <v>中国银行股份有限公司涞源支行</v>
          </cell>
          <cell r="K46" t="str">
            <v>101720338240</v>
          </cell>
          <cell r="L46" t="str">
            <v>2018-12-01 00:00:00.0</v>
          </cell>
          <cell r="M46" t="str">
            <v>320</v>
          </cell>
          <cell r="N46" t="str">
            <v>度电补助</v>
          </cell>
          <cell r="O46" t="str">
            <v>不同法人</v>
          </cell>
          <cell r="P46" t="str">
            <v>0.13</v>
          </cell>
          <cell r="Q46" t="str">
            <v>全额上网</v>
          </cell>
        </row>
        <row r="46">
          <cell r="S46">
            <v>50176</v>
          </cell>
          <cell r="T46" t="str">
            <v>0</v>
          </cell>
          <cell r="U46">
            <v>24365.47</v>
          </cell>
          <cell r="V46" t="str">
            <v>0</v>
          </cell>
          <cell r="W46" t="str">
            <v>50176</v>
          </cell>
          <cell r="X46">
            <v>18284.13</v>
          </cell>
        </row>
        <row r="47">
          <cell r="G47" t="str">
            <v>0723908502</v>
          </cell>
          <cell r="H47" t="str">
            <v>180524188062</v>
          </cell>
          <cell r="I47" t="str">
            <v>130630197712224013</v>
          </cell>
          <cell r="J47" t="str">
            <v>中国银行股份有限公司涞源支行</v>
          </cell>
          <cell r="K47" t="str">
            <v>101720338240</v>
          </cell>
          <cell r="L47" t="str">
            <v>2018-12-01 00:00:00.0</v>
          </cell>
          <cell r="M47" t="str">
            <v>320</v>
          </cell>
          <cell r="N47" t="str">
            <v>度电补助</v>
          </cell>
          <cell r="O47" t="str">
            <v>不同法人</v>
          </cell>
          <cell r="P47" t="str">
            <v>0.13</v>
          </cell>
          <cell r="Q47" t="str">
            <v>全额上网</v>
          </cell>
        </row>
        <row r="47">
          <cell r="S47">
            <v>45100</v>
          </cell>
          <cell r="T47" t="str">
            <v>0</v>
          </cell>
          <cell r="U47">
            <v>21900.56</v>
          </cell>
          <cell r="V47" t="str">
            <v>0</v>
          </cell>
          <cell r="W47" t="str">
            <v>45100</v>
          </cell>
          <cell r="X47">
            <v>16434.44</v>
          </cell>
        </row>
        <row r="48">
          <cell r="G48" t="str">
            <v>0723911007</v>
          </cell>
          <cell r="H48" t="str">
            <v>180524188115</v>
          </cell>
          <cell r="I48" t="str">
            <v>130630197712224013</v>
          </cell>
          <cell r="J48" t="str">
            <v>中国银行股份有限公司涞源支行</v>
          </cell>
          <cell r="K48" t="str">
            <v>101720338240</v>
          </cell>
          <cell r="L48" t="str">
            <v>2018-12-01 00:00:00.0</v>
          </cell>
          <cell r="M48" t="str">
            <v>320</v>
          </cell>
          <cell r="N48" t="str">
            <v>度电补助</v>
          </cell>
          <cell r="O48" t="str">
            <v>不同法人</v>
          </cell>
          <cell r="P48" t="str">
            <v>0.13</v>
          </cell>
          <cell r="Q48" t="str">
            <v>全额上网</v>
          </cell>
        </row>
        <row r="48">
          <cell r="S48">
            <v>49664</v>
          </cell>
          <cell r="T48" t="str">
            <v>0</v>
          </cell>
          <cell r="U48">
            <v>24116.84</v>
          </cell>
          <cell r="V48" t="str">
            <v>0</v>
          </cell>
          <cell r="W48" t="str">
            <v>49664</v>
          </cell>
          <cell r="X48">
            <v>18097.56</v>
          </cell>
        </row>
        <row r="49">
          <cell r="G49" t="str">
            <v>0723928953</v>
          </cell>
          <cell r="H49" t="str">
            <v>180525236547</v>
          </cell>
          <cell r="I49" t="str">
            <v>130630197712224013</v>
          </cell>
          <cell r="J49" t="str">
            <v>中国银行股份有限公司涞源支行</v>
          </cell>
          <cell r="K49" t="str">
            <v>101720338240</v>
          </cell>
          <cell r="L49" t="str">
            <v>2018-12-01 00:00:00.0</v>
          </cell>
          <cell r="M49" t="str">
            <v>320</v>
          </cell>
          <cell r="N49" t="str">
            <v>度电补助</v>
          </cell>
          <cell r="O49" t="str">
            <v>不同法人</v>
          </cell>
          <cell r="P49" t="str">
            <v>0.13</v>
          </cell>
          <cell r="Q49" t="str">
            <v>全额上网</v>
          </cell>
        </row>
        <row r="49">
          <cell r="S49">
            <v>50036</v>
          </cell>
          <cell r="T49" t="str">
            <v>0</v>
          </cell>
          <cell r="U49">
            <v>24297.48</v>
          </cell>
          <cell r="V49" t="str">
            <v>0</v>
          </cell>
          <cell r="W49" t="str">
            <v>50036</v>
          </cell>
          <cell r="X49">
            <v>18233.12</v>
          </cell>
        </row>
        <row r="50">
          <cell r="G50" t="str">
            <v>0723933816</v>
          </cell>
          <cell r="H50" t="str">
            <v>180525238102</v>
          </cell>
          <cell r="I50" t="str">
            <v>130630197712224013</v>
          </cell>
          <cell r="J50" t="str">
            <v>中国银行股份有限公司涞源支行</v>
          </cell>
          <cell r="K50" t="str">
            <v>101720338240</v>
          </cell>
          <cell r="L50" t="str">
            <v>2018-12-01 00:00:00.0</v>
          </cell>
          <cell r="M50" t="str">
            <v>320</v>
          </cell>
          <cell r="N50" t="str">
            <v>度电补助</v>
          </cell>
          <cell r="O50" t="str">
            <v>不同法人</v>
          </cell>
          <cell r="P50" t="str">
            <v>0.13</v>
          </cell>
          <cell r="Q50" t="str">
            <v>全额上网</v>
          </cell>
        </row>
        <row r="50">
          <cell r="S50">
            <v>46230</v>
          </cell>
          <cell r="T50" t="str">
            <v>0</v>
          </cell>
          <cell r="U50">
            <v>22449.29</v>
          </cell>
          <cell r="V50" t="str">
            <v>0</v>
          </cell>
          <cell r="W50" t="str">
            <v>46230</v>
          </cell>
          <cell r="X50">
            <v>16846.21</v>
          </cell>
        </row>
        <row r="51">
          <cell r="G51" t="str">
            <v>0723934170</v>
          </cell>
          <cell r="H51" t="str">
            <v>180525239345</v>
          </cell>
          <cell r="I51" t="str">
            <v>130630197712224013</v>
          </cell>
          <cell r="J51" t="str">
            <v>中国银行股份有限公司涞源支行</v>
          </cell>
          <cell r="K51" t="str">
            <v>101720338240</v>
          </cell>
          <cell r="L51" t="str">
            <v>2018-12-01 00:00:00.0</v>
          </cell>
          <cell r="M51" t="str">
            <v>320</v>
          </cell>
          <cell r="N51" t="str">
            <v>度电补助</v>
          </cell>
          <cell r="O51" t="str">
            <v>不同法人</v>
          </cell>
          <cell r="P51" t="str">
            <v>0.13</v>
          </cell>
          <cell r="Q51" t="str">
            <v>全额上网</v>
          </cell>
        </row>
        <row r="51">
          <cell r="S51">
            <v>48715</v>
          </cell>
          <cell r="T51" t="str">
            <v>0</v>
          </cell>
          <cell r="U51">
            <v>23656</v>
          </cell>
          <cell r="V51" t="str">
            <v>0</v>
          </cell>
          <cell r="W51" t="str">
            <v>48715</v>
          </cell>
          <cell r="X51">
            <v>17751.75</v>
          </cell>
        </row>
        <row r="52">
          <cell r="G52" t="str">
            <v>0723948287</v>
          </cell>
          <cell r="H52" t="str">
            <v>180525244262</v>
          </cell>
          <cell r="I52" t="str">
            <v>130630197712224013</v>
          </cell>
          <cell r="J52" t="str">
            <v>中国银行股份有限公司涞源支行</v>
          </cell>
          <cell r="K52" t="str">
            <v>101720338240</v>
          </cell>
          <cell r="L52" t="str">
            <v>2018-12-01 00:00:00.0</v>
          </cell>
          <cell r="M52" t="str">
            <v>258.8</v>
          </cell>
          <cell r="N52" t="str">
            <v>度电补助</v>
          </cell>
          <cell r="O52" t="str">
            <v>不同法人</v>
          </cell>
          <cell r="P52" t="str">
            <v>0.13</v>
          </cell>
          <cell r="Q52" t="str">
            <v>全额上网</v>
          </cell>
        </row>
        <row r="52">
          <cell r="S52">
            <v>48853</v>
          </cell>
          <cell r="T52" t="str">
            <v>0</v>
          </cell>
          <cell r="U52">
            <v>23723.02</v>
          </cell>
          <cell r="V52" t="str">
            <v>0</v>
          </cell>
          <cell r="W52" t="str">
            <v>48853</v>
          </cell>
          <cell r="X52">
            <v>17802.03</v>
          </cell>
        </row>
        <row r="53">
          <cell r="G53" t="str">
            <v>0723950271</v>
          </cell>
          <cell r="H53" t="str">
            <v>180525244147</v>
          </cell>
          <cell r="I53" t="str">
            <v>130630197712224013</v>
          </cell>
          <cell r="J53" t="str">
            <v>中国银行股份有限公司涞源支行</v>
          </cell>
          <cell r="K53" t="str">
            <v>101720338240</v>
          </cell>
          <cell r="L53" t="str">
            <v>2018-12-01 00:00:00.0</v>
          </cell>
          <cell r="M53" t="str">
            <v>320</v>
          </cell>
          <cell r="N53" t="str">
            <v>度电补助</v>
          </cell>
          <cell r="O53" t="str">
            <v>不同法人</v>
          </cell>
          <cell r="P53" t="str">
            <v>0.13</v>
          </cell>
          <cell r="Q53" t="str">
            <v>全额上网</v>
          </cell>
        </row>
        <row r="53">
          <cell r="S53">
            <v>46565</v>
          </cell>
          <cell r="T53" t="str">
            <v>0</v>
          </cell>
          <cell r="U53">
            <v>22611.96</v>
          </cell>
          <cell r="V53" t="str">
            <v>0</v>
          </cell>
          <cell r="W53" t="str">
            <v>46565</v>
          </cell>
          <cell r="X53">
            <v>16968.29</v>
          </cell>
        </row>
        <row r="54">
          <cell r="G54" t="str">
            <v>0723950659</v>
          </cell>
          <cell r="H54" t="str">
            <v>180525246680</v>
          </cell>
          <cell r="I54" t="str">
            <v>130630197712224013</v>
          </cell>
          <cell r="J54" t="str">
            <v>中国银行股份有限公司涞源支行</v>
          </cell>
          <cell r="K54" t="str">
            <v>101720338240</v>
          </cell>
          <cell r="L54" t="str">
            <v>2018-12-01 00:00:00.0</v>
          </cell>
          <cell r="M54" t="str">
            <v>320</v>
          </cell>
          <cell r="N54" t="str">
            <v>度电补助</v>
          </cell>
          <cell r="O54" t="str">
            <v>不同法人</v>
          </cell>
          <cell r="P54" t="str">
            <v>0.13</v>
          </cell>
          <cell r="Q54" t="str">
            <v>全额上网</v>
          </cell>
        </row>
        <row r="54">
          <cell r="S54">
            <v>43723</v>
          </cell>
          <cell r="T54" t="str">
            <v>0</v>
          </cell>
          <cell r="U54">
            <v>21231.89</v>
          </cell>
          <cell r="V54" t="str">
            <v>0</v>
          </cell>
          <cell r="W54" t="str">
            <v>43723</v>
          </cell>
          <cell r="X54">
            <v>15932.66</v>
          </cell>
        </row>
        <row r="55">
          <cell r="G55" t="str">
            <v>0723950880</v>
          </cell>
          <cell r="H55" t="str">
            <v>180525245878</v>
          </cell>
          <cell r="I55" t="str">
            <v>130630197712224013</v>
          </cell>
          <cell r="J55" t="str">
            <v>中国银行股份有限公司涞源支行</v>
          </cell>
          <cell r="K55" t="str">
            <v>101720338240</v>
          </cell>
          <cell r="L55" t="str">
            <v>2018-12-02 00:00:00.0</v>
          </cell>
          <cell r="M55" t="str">
            <v>320</v>
          </cell>
          <cell r="N55" t="str">
            <v>度电补助</v>
          </cell>
          <cell r="O55" t="str">
            <v>不同法人</v>
          </cell>
          <cell r="P55" t="str">
            <v>0.13</v>
          </cell>
          <cell r="Q55" t="str">
            <v>全额上网</v>
          </cell>
        </row>
        <row r="55">
          <cell r="S55">
            <v>21559</v>
          </cell>
          <cell r="T55" t="str">
            <v>0</v>
          </cell>
          <cell r="U55">
            <v>10469.05</v>
          </cell>
          <cell r="V55" t="str">
            <v>0</v>
          </cell>
          <cell r="W55" t="str">
            <v>21559</v>
          </cell>
          <cell r="X55">
            <v>7856.1</v>
          </cell>
        </row>
        <row r="56">
          <cell r="G56" t="str">
            <v>0723956686</v>
          </cell>
          <cell r="H56" t="str">
            <v>180525261108</v>
          </cell>
          <cell r="I56" t="str">
            <v>130630197712224013</v>
          </cell>
          <cell r="J56" t="str">
            <v>中国银行股份有限公司涞源支行</v>
          </cell>
          <cell r="K56" t="str">
            <v>101720338240</v>
          </cell>
          <cell r="L56" t="str">
            <v>2018-12-02 00:00:00.0</v>
          </cell>
          <cell r="M56" t="str">
            <v>320</v>
          </cell>
          <cell r="N56" t="str">
            <v>度电补助</v>
          </cell>
          <cell r="O56" t="str">
            <v>不同法人</v>
          </cell>
          <cell r="P56" t="str">
            <v>0.13</v>
          </cell>
          <cell r="Q56" t="str">
            <v>全额上网</v>
          </cell>
        </row>
        <row r="56">
          <cell r="S56">
            <v>38515</v>
          </cell>
          <cell r="T56" t="str">
            <v>0</v>
          </cell>
          <cell r="U56">
            <v>18702.88</v>
          </cell>
          <cell r="V56" t="str">
            <v>0</v>
          </cell>
          <cell r="W56" t="str">
            <v>38515</v>
          </cell>
          <cell r="X56">
            <v>14034.87</v>
          </cell>
        </row>
        <row r="57">
          <cell r="G57" t="str">
            <v>0723956833</v>
          </cell>
          <cell r="H57" t="str">
            <v>180525259364</v>
          </cell>
          <cell r="I57" t="str">
            <v>130630197712224013</v>
          </cell>
          <cell r="J57" t="str">
            <v>中国银行股份有限公司涞源支行</v>
          </cell>
          <cell r="K57" t="str">
            <v>101720338240</v>
          </cell>
          <cell r="L57" t="str">
            <v>2018-12-01 00:00:00.0</v>
          </cell>
          <cell r="M57" t="str">
            <v>320</v>
          </cell>
          <cell r="N57" t="str">
            <v>度电补助</v>
          </cell>
          <cell r="O57" t="str">
            <v>不同法人</v>
          </cell>
          <cell r="P57" t="str">
            <v>0.13</v>
          </cell>
          <cell r="Q57" t="str">
            <v>全额上网</v>
          </cell>
        </row>
        <row r="57">
          <cell r="S57">
            <v>49507</v>
          </cell>
          <cell r="T57" t="str">
            <v>0</v>
          </cell>
          <cell r="U57">
            <v>24040.6</v>
          </cell>
          <cell r="V57" t="str">
            <v>0</v>
          </cell>
          <cell r="W57" t="str">
            <v>49507</v>
          </cell>
          <cell r="X57">
            <v>18040.35</v>
          </cell>
        </row>
        <row r="58">
          <cell r="G58" t="str">
            <v>0723960591</v>
          </cell>
          <cell r="H58" t="str">
            <v>180525261250</v>
          </cell>
          <cell r="I58" t="str">
            <v>130630197712224013</v>
          </cell>
          <cell r="J58" t="str">
            <v>中国银行股份有限公司涞源支行</v>
          </cell>
          <cell r="K58" t="str">
            <v>101720338240</v>
          </cell>
          <cell r="L58" t="str">
            <v>2018-12-01 00:00:00.0</v>
          </cell>
          <cell r="M58" t="str">
            <v>320</v>
          </cell>
          <cell r="N58" t="str">
            <v>度电补助</v>
          </cell>
          <cell r="O58" t="str">
            <v>不同法人</v>
          </cell>
          <cell r="P58" t="str">
            <v>0.13</v>
          </cell>
          <cell r="Q58" t="str">
            <v>全额上网</v>
          </cell>
        </row>
        <row r="58">
          <cell r="S58">
            <v>48864</v>
          </cell>
          <cell r="T58" t="str">
            <v>0</v>
          </cell>
          <cell r="U58">
            <v>23728.36</v>
          </cell>
          <cell r="V58" t="str">
            <v>0</v>
          </cell>
          <cell r="W58" t="str">
            <v>48864</v>
          </cell>
          <cell r="X58">
            <v>17806.04</v>
          </cell>
        </row>
        <row r="59">
          <cell r="G59" t="str">
            <v>0723960852</v>
          </cell>
          <cell r="H59" t="str">
            <v>180525260921</v>
          </cell>
          <cell r="I59" t="str">
            <v>130630197712224013</v>
          </cell>
          <cell r="J59" t="str">
            <v>中国银行股份有限公司涞源支行</v>
          </cell>
          <cell r="K59" t="str">
            <v>101720338240</v>
          </cell>
          <cell r="L59" t="str">
            <v>2018-12-01 00:00:00.0</v>
          </cell>
          <cell r="M59" t="str">
            <v>320</v>
          </cell>
          <cell r="N59" t="str">
            <v>度电补助</v>
          </cell>
          <cell r="O59" t="str">
            <v>不同法人</v>
          </cell>
          <cell r="P59" t="str">
            <v>0.13</v>
          </cell>
          <cell r="Q59" t="str">
            <v>全额上网</v>
          </cell>
        </row>
        <row r="59">
          <cell r="S59">
            <v>45518</v>
          </cell>
          <cell r="T59" t="str">
            <v>0</v>
          </cell>
          <cell r="U59">
            <v>22103.54</v>
          </cell>
          <cell r="V59" t="str">
            <v>0</v>
          </cell>
          <cell r="W59" t="str">
            <v>45518</v>
          </cell>
          <cell r="X59">
            <v>16586.76</v>
          </cell>
        </row>
        <row r="60">
          <cell r="G60" t="str">
            <v>0723962005</v>
          </cell>
          <cell r="H60" t="str">
            <v>180525273941</v>
          </cell>
          <cell r="I60" t="str">
            <v>130630197712224013</v>
          </cell>
          <cell r="J60" t="str">
            <v>中国银行股份有限公司涞源支行</v>
          </cell>
          <cell r="K60" t="str">
            <v>101720338240</v>
          </cell>
          <cell r="L60" t="str">
            <v>2018-12-02 00:00:00.0</v>
          </cell>
          <cell r="M60" t="str">
            <v>320</v>
          </cell>
          <cell r="N60" t="str">
            <v>度电补助</v>
          </cell>
          <cell r="O60" t="str">
            <v>不同法人</v>
          </cell>
          <cell r="P60" t="str">
            <v>0.13</v>
          </cell>
          <cell r="Q60" t="str">
            <v>全额上网</v>
          </cell>
        </row>
        <row r="60">
          <cell r="S60">
            <v>47285</v>
          </cell>
          <cell r="T60" t="str">
            <v>0</v>
          </cell>
          <cell r="U60">
            <v>22961.6</v>
          </cell>
          <cell r="V60" t="str">
            <v>0</v>
          </cell>
          <cell r="W60" t="str">
            <v>47285</v>
          </cell>
          <cell r="X60">
            <v>17230.65</v>
          </cell>
        </row>
        <row r="61">
          <cell r="G61" t="str">
            <v>0723963499</v>
          </cell>
          <cell r="H61" t="str">
            <v>180525273605</v>
          </cell>
          <cell r="I61" t="str">
            <v>130630197712224013</v>
          </cell>
          <cell r="J61" t="str">
            <v>中国银行股份有限公司涞源支行</v>
          </cell>
          <cell r="K61" t="str">
            <v>101720338240</v>
          </cell>
          <cell r="L61" t="str">
            <v>2018-12-01 00:00:00.0</v>
          </cell>
          <cell r="M61" t="str">
            <v>320</v>
          </cell>
          <cell r="N61" t="str">
            <v>度电补助</v>
          </cell>
          <cell r="O61" t="str">
            <v>不同法人</v>
          </cell>
          <cell r="P61" t="str">
            <v>0.13</v>
          </cell>
          <cell r="Q61" t="str">
            <v>全额上网</v>
          </cell>
        </row>
        <row r="61">
          <cell r="S61">
            <v>48145</v>
          </cell>
          <cell r="T61" t="str">
            <v>0</v>
          </cell>
          <cell r="U61">
            <v>23379.21</v>
          </cell>
          <cell r="V61" t="str">
            <v>0</v>
          </cell>
          <cell r="W61" t="str">
            <v>48145</v>
          </cell>
          <cell r="X61">
            <v>17544.04</v>
          </cell>
        </row>
        <row r="62">
          <cell r="G62" t="str">
            <v>0723963532</v>
          </cell>
          <cell r="H62" t="str">
            <v>180525272837</v>
          </cell>
          <cell r="I62" t="str">
            <v>130630197712224013</v>
          </cell>
          <cell r="J62" t="str">
            <v>中国银行股份有限公司涞源支行</v>
          </cell>
          <cell r="K62" t="str">
            <v>101720338240</v>
          </cell>
          <cell r="L62" t="str">
            <v>2018-12-01 00:00:00.0</v>
          </cell>
          <cell r="M62" t="str">
            <v>320</v>
          </cell>
          <cell r="N62" t="str">
            <v>度电补助</v>
          </cell>
          <cell r="O62" t="str">
            <v>不同法人</v>
          </cell>
          <cell r="P62" t="str">
            <v>0.13</v>
          </cell>
          <cell r="Q62" t="str">
            <v>全额上网</v>
          </cell>
        </row>
        <row r="62">
          <cell r="S62">
            <v>50063</v>
          </cell>
          <cell r="T62" t="str">
            <v>0</v>
          </cell>
          <cell r="U62">
            <v>24310.59</v>
          </cell>
          <cell r="V62" t="str">
            <v>0</v>
          </cell>
          <cell r="W62" t="str">
            <v>50063</v>
          </cell>
          <cell r="X62">
            <v>18242.96</v>
          </cell>
        </row>
        <row r="63">
          <cell r="G63" t="str">
            <v>0723963620</v>
          </cell>
          <cell r="H63" t="str">
            <v>180525271983</v>
          </cell>
          <cell r="I63" t="str">
            <v>130630197712224013</v>
          </cell>
          <cell r="J63" t="str">
            <v>中国银行股份有限公司涞源支行</v>
          </cell>
          <cell r="K63" t="str">
            <v>101720338240</v>
          </cell>
          <cell r="L63" t="str">
            <v>2018-12-01 00:00:00.0</v>
          </cell>
          <cell r="M63" t="str">
            <v>97.2</v>
          </cell>
          <cell r="N63" t="str">
            <v>度电补助</v>
          </cell>
          <cell r="O63" t="str">
            <v>不同法人</v>
          </cell>
          <cell r="P63" t="str">
            <v>0.13</v>
          </cell>
          <cell r="Q63" t="str">
            <v>全额上网</v>
          </cell>
        </row>
        <row r="63">
          <cell r="S63">
            <v>12884</v>
          </cell>
          <cell r="T63" t="str">
            <v>0</v>
          </cell>
          <cell r="U63">
            <v>6256.47</v>
          </cell>
          <cell r="V63" t="str">
            <v>0</v>
          </cell>
          <cell r="W63" t="str">
            <v>12884</v>
          </cell>
          <cell r="X63">
            <v>4694.93</v>
          </cell>
        </row>
        <row r="64">
          <cell r="G64" t="str">
            <v>0724014387</v>
          </cell>
          <cell r="H64" t="str">
            <v>180528426032</v>
          </cell>
          <cell r="I64" t="str">
            <v>130630197701200315</v>
          </cell>
          <cell r="J64" t="str">
            <v>中国银行股份有限公司涞源支行</v>
          </cell>
          <cell r="K64" t="str">
            <v>101720338240</v>
          </cell>
          <cell r="L64" t="str">
            <v>2018-12-09 00:00:00.0</v>
          </cell>
          <cell r="M64" t="str">
            <v>320</v>
          </cell>
          <cell r="N64" t="str">
            <v>度电补助</v>
          </cell>
          <cell r="O64" t="str">
            <v>不同法人</v>
          </cell>
          <cell r="P64" t="str">
            <v>0.13</v>
          </cell>
          <cell r="Q64" t="str">
            <v>全额上网</v>
          </cell>
        </row>
        <row r="64">
          <cell r="S64">
            <v>37120</v>
          </cell>
          <cell r="T64" t="str">
            <v>0</v>
          </cell>
          <cell r="U64">
            <v>18025.47</v>
          </cell>
          <cell r="V64" t="str">
            <v>0</v>
          </cell>
          <cell r="W64" t="str">
            <v>37120</v>
          </cell>
          <cell r="X64">
            <v>13526.53</v>
          </cell>
        </row>
        <row r="65">
          <cell r="G65" t="str">
            <v>0724016660</v>
          </cell>
          <cell r="H65" t="str">
            <v>180528425037</v>
          </cell>
          <cell r="I65" t="str">
            <v>130630197701200315</v>
          </cell>
          <cell r="J65" t="str">
            <v>中国银行股份有限公司涞源支行</v>
          </cell>
          <cell r="K65" t="str">
            <v>101720338240</v>
          </cell>
          <cell r="L65" t="str">
            <v>2018-12-09 00:00:00.0</v>
          </cell>
          <cell r="M65" t="str">
            <v>320</v>
          </cell>
          <cell r="N65" t="str">
            <v>度电补助</v>
          </cell>
          <cell r="O65" t="str">
            <v>不同法人</v>
          </cell>
          <cell r="P65" t="str">
            <v>0.13</v>
          </cell>
          <cell r="Q65" t="str">
            <v>全额上网</v>
          </cell>
        </row>
        <row r="65">
          <cell r="S65">
            <v>46801</v>
          </cell>
          <cell r="T65" t="str">
            <v>0</v>
          </cell>
          <cell r="U65">
            <v>22726.57</v>
          </cell>
          <cell r="V65" t="str">
            <v>0</v>
          </cell>
          <cell r="W65" t="str">
            <v>46801</v>
          </cell>
          <cell r="X65">
            <v>17054.28</v>
          </cell>
        </row>
        <row r="66">
          <cell r="G66" t="str">
            <v>0724027127</v>
          </cell>
          <cell r="H66" t="str">
            <v>180528426086</v>
          </cell>
          <cell r="I66" t="str">
            <v>130630197701200315</v>
          </cell>
          <cell r="J66" t="str">
            <v>中国银行股份有限公司涞源支行</v>
          </cell>
          <cell r="K66" t="str">
            <v>101720338240</v>
          </cell>
          <cell r="L66" t="str">
            <v>2018-12-10 00:00:00.0</v>
          </cell>
          <cell r="M66" t="str">
            <v>320</v>
          </cell>
          <cell r="N66" t="str">
            <v>度电补助</v>
          </cell>
          <cell r="O66" t="str">
            <v>不同法人</v>
          </cell>
          <cell r="P66" t="str">
            <v>0.13</v>
          </cell>
          <cell r="Q66" t="str">
            <v>全额上网</v>
          </cell>
        </row>
        <row r="66">
          <cell r="S66">
            <v>49794</v>
          </cell>
          <cell r="T66" t="str">
            <v>0</v>
          </cell>
          <cell r="U66">
            <v>24179.97</v>
          </cell>
          <cell r="V66" t="str">
            <v>0</v>
          </cell>
          <cell r="W66" t="str">
            <v>49794</v>
          </cell>
          <cell r="X66">
            <v>18144.93</v>
          </cell>
        </row>
        <row r="67">
          <cell r="G67" t="str">
            <v>0724041147</v>
          </cell>
          <cell r="H67" t="str">
            <v>180528435672</v>
          </cell>
          <cell r="I67" t="str">
            <v>130630197701200315</v>
          </cell>
          <cell r="J67" t="str">
            <v>中国银行股份有限公司涞源支行</v>
          </cell>
          <cell r="K67" t="str">
            <v>101720338240</v>
          </cell>
          <cell r="L67" t="str">
            <v>2018-12-09 00:00:00.0</v>
          </cell>
          <cell r="M67" t="str">
            <v>320</v>
          </cell>
          <cell r="N67" t="str">
            <v>度电补助</v>
          </cell>
          <cell r="O67" t="str">
            <v>不同法人</v>
          </cell>
          <cell r="P67" t="str">
            <v>0.13</v>
          </cell>
          <cell r="Q67" t="str">
            <v>全额上网</v>
          </cell>
        </row>
        <row r="67">
          <cell r="S67">
            <v>42191</v>
          </cell>
          <cell r="T67" t="str">
            <v>0</v>
          </cell>
          <cell r="U67">
            <v>20487.95</v>
          </cell>
          <cell r="V67" t="str">
            <v>0</v>
          </cell>
          <cell r="W67" t="str">
            <v>42191</v>
          </cell>
          <cell r="X67">
            <v>15374.4</v>
          </cell>
        </row>
        <row r="68">
          <cell r="G68" t="str">
            <v>0724041886</v>
          </cell>
          <cell r="H68" t="str">
            <v>180528456396</v>
          </cell>
          <cell r="I68" t="str">
            <v>130630197701200315</v>
          </cell>
          <cell r="J68" t="str">
            <v>中国银行股份有限公司涞源支行</v>
          </cell>
          <cell r="K68" t="str">
            <v>101720338240</v>
          </cell>
          <cell r="L68" t="str">
            <v>2018-12-10 00:00:00.0</v>
          </cell>
          <cell r="M68" t="str">
            <v>320</v>
          </cell>
          <cell r="N68" t="str">
            <v>度电补助</v>
          </cell>
          <cell r="O68" t="str">
            <v>不同法人</v>
          </cell>
          <cell r="P68" t="str">
            <v>0.13</v>
          </cell>
          <cell r="Q68" t="str">
            <v>全额上网</v>
          </cell>
        </row>
        <row r="68">
          <cell r="S68">
            <v>49579</v>
          </cell>
          <cell r="T68" t="str">
            <v>0</v>
          </cell>
          <cell r="U68">
            <v>24075.56</v>
          </cell>
          <cell r="V68" t="str">
            <v>0</v>
          </cell>
          <cell r="W68" t="str">
            <v>49579</v>
          </cell>
          <cell r="X68">
            <v>18066.59</v>
          </cell>
        </row>
        <row r="69">
          <cell r="G69" t="str">
            <v>0724047321</v>
          </cell>
          <cell r="H69" t="str">
            <v>180528455407</v>
          </cell>
          <cell r="I69" t="str">
            <v>130630197701200315</v>
          </cell>
          <cell r="J69" t="str">
            <v>中国银行股份有限公司涞源支行</v>
          </cell>
          <cell r="K69" t="str">
            <v>101720338240</v>
          </cell>
          <cell r="L69" t="str">
            <v>2018-12-10 00:00:00.0</v>
          </cell>
          <cell r="M69" t="str">
            <v>320</v>
          </cell>
          <cell r="N69" t="str">
            <v>度电补助</v>
          </cell>
          <cell r="O69" t="str">
            <v>不同法人</v>
          </cell>
          <cell r="P69" t="str">
            <v>0.13</v>
          </cell>
          <cell r="Q69" t="str">
            <v>全额上网</v>
          </cell>
        </row>
        <row r="69">
          <cell r="S69">
            <v>47988</v>
          </cell>
          <cell r="T69" t="str">
            <v>0</v>
          </cell>
          <cell r="U69">
            <v>23302.97</v>
          </cell>
          <cell r="V69" t="str">
            <v>0</v>
          </cell>
          <cell r="W69" t="str">
            <v>47988</v>
          </cell>
          <cell r="X69">
            <v>17486.83</v>
          </cell>
        </row>
        <row r="70">
          <cell r="G70" t="str">
            <v>0724048236</v>
          </cell>
          <cell r="H70" t="str">
            <v>180528455762</v>
          </cell>
          <cell r="I70" t="str">
            <v>130630197701200315</v>
          </cell>
          <cell r="J70" t="str">
            <v>中国银行股份有限公司涞源支行</v>
          </cell>
          <cell r="K70" t="str">
            <v>101720338240</v>
          </cell>
          <cell r="L70" t="str">
            <v>2018-12-10 00:00:00.0</v>
          </cell>
          <cell r="M70" t="str">
            <v>320</v>
          </cell>
          <cell r="N70" t="str">
            <v>度电补助</v>
          </cell>
          <cell r="O70" t="str">
            <v>不同法人</v>
          </cell>
          <cell r="P70" t="str">
            <v>0.13</v>
          </cell>
          <cell r="Q70" t="str">
            <v>全额上网</v>
          </cell>
        </row>
        <row r="70">
          <cell r="S70">
            <v>48064</v>
          </cell>
          <cell r="T70" t="str">
            <v>0</v>
          </cell>
          <cell r="U70">
            <v>23339.88</v>
          </cell>
          <cell r="V70" t="str">
            <v>0</v>
          </cell>
          <cell r="W70" t="str">
            <v>48064</v>
          </cell>
          <cell r="X70">
            <v>17514.52</v>
          </cell>
        </row>
        <row r="71">
          <cell r="G71" t="str">
            <v>0724052806</v>
          </cell>
          <cell r="H71" t="str">
            <v>180528452900</v>
          </cell>
          <cell r="I71" t="str">
            <v>130630197701200315</v>
          </cell>
          <cell r="J71" t="str">
            <v>中国银行股份有限公司涞源支行</v>
          </cell>
          <cell r="K71" t="str">
            <v>101720338240</v>
          </cell>
          <cell r="L71" t="str">
            <v>2018-12-09 00:00:00.0</v>
          </cell>
          <cell r="M71" t="str">
            <v>320</v>
          </cell>
          <cell r="N71" t="str">
            <v>度电补助</v>
          </cell>
          <cell r="O71" t="str">
            <v>不同法人</v>
          </cell>
          <cell r="P71" t="str">
            <v>0.13</v>
          </cell>
          <cell r="Q71" t="str">
            <v>全额上网</v>
          </cell>
        </row>
        <row r="71">
          <cell r="S71">
            <v>47897</v>
          </cell>
          <cell r="T71" t="str">
            <v>0</v>
          </cell>
          <cell r="U71">
            <v>23258.78</v>
          </cell>
          <cell r="V71" t="str">
            <v>0</v>
          </cell>
          <cell r="W71" t="str">
            <v>47897</v>
          </cell>
          <cell r="X71">
            <v>17453.67</v>
          </cell>
        </row>
        <row r="72">
          <cell r="G72" t="str">
            <v>0724053896</v>
          </cell>
          <cell r="H72" t="str">
            <v>180528452450</v>
          </cell>
          <cell r="I72" t="str">
            <v>130630197701200315</v>
          </cell>
          <cell r="J72" t="str">
            <v>中国银行股份有限公司涞源支行</v>
          </cell>
          <cell r="K72" t="str">
            <v>101720338240</v>
          </cell>
          <cell r="L72" t="str">
            <v>2018-12-10 00:00:00.0</v>
          </cell>
          <cell r="M72" t="str">
            <v>320</v>
          </cell>
          <cell r="N72" t="str">
            <v>度电补助</v>
          </cell>
          <cell r="O72" t="str">
            <v>不同法人</v>
          </cell>
          <cell r="P72" t="str">
            <v>0.13</v>
          </cell>
          <cell r="Q72" t="str">
            <v>全额上网</v>
          </cell>
        </row>
        <row r="72">
          <cell r="S72">
            <v>47238</v>
          </cell>
          <cell r="T72" t="str">
            <v>0</v>
          </cell>
          <cell r="U72">
            <v>22938.77</v>
          </cell>
          <cell r="V72" t="str">
            <v>0</v>
          </cell>
          <cell r="W72" t="str">
            <v>47238</v>
          </cell>
          <cell r="X72">
            <v>17213.53</v>
          </cell>
        </row>
        <row r="73">
          <cell r="G73" t="str">
            <v>0724056101</v>
          </cell>
          <cell r="H73" t="str">
            <v>180528452969</v>
          </cell>
          <cell r="I73" t="str">
            <v>130630197701200315</v>
          </cell>
          <cell r="J73" t="str">
            <v>中国银行股份有限公司涞源支行</v>
          </cell>
          <cell r="K73" t="str">
            <v>101720338240</v>
          </cell>
          <cell r="L73" t="str">
            <v>2018-12-10 00:00:00.0</v>
          </cell>
          <cell r="M73" t="str">
            <v>320</v>
          </cell>
          <cell r="N73" t="str">
            <v>度电补助</v>
          </cell>
          <cell r="O73" t="str">
            <v>不同法人</v>
          </cell>
          <cell r="P73" t="str">
            <v>0.13</v>
          </cell>
          <cell r="Q73" t="str">
            <v>全额上网</v>
          </cell>
        </row>
        <row r="73">
          <cell r="S73">
            <v>48978</v>
          </cell>
          <cell r="T73" t="str">
            <v>0</v>
          </cell>
          <cell r="U73">
            <v>23783.72</v>
          </cell>
          <cell r="V73" t="str">
            <v>0</v>
          </cell>
          <cell r="W73" t="str">
            <v>48978</v>
          </cell>
          <cell r="X73">
            <v>17847.58</v>
          </cell>
        </row>
        <row r="74">
          <cell r="G74" t="str">
            <v>0724057061</v>
          </cell>
          <cell r="H74" t="str">
            <v>180528452313</v>
          </cell>
          <cell r="I74" t="str">
            <v>130630197701200315</v>
          </cell>
          <cell r="J74" t="str">
            <v>中国银行股份有限公司涞源支行</v>
          </cell>
          <cell r="K74" t="str">
            <v>101720338240</v>
          </cell>
          <cell r="L74" t="str">
            <v>2018-12-09 00:00:00.0</v>
          </cell>
          <cell r="M74" t="str">
            <v>320</v>
          </cell>
          <cell r="N74" t="str">
            <v>度电补助</v>
          </cell>
          <cell r="O74" t="str">
            <v>不同法人</v>
          </cell>
          <cell r="P74" t="str">
            <v>0.13</v>
          </cell>
          <cell r="Q74" t="str">
            <v>全额上网</v>
          </cell>
        </row>
        <row r="74">
          <cell r="S74">
            <v>45077</v>
          </cell>
          <cell r="T74" t="str">
            <v>0</v>
          </cell>
          <cell r="U74">
            <v>21889.39</v>
          </cell>
          <cell r="V74" t="str">
            <v>0</v>
          </cell>
          <cell r="W74" t="str">
            <v>45077</v>
          </cell>
          <cell r="X74">
            <v>16426.06</v>
          </cell>
        </row>
        <row r="75">
          <cell r="G75" t="str">
            <v>0724057449</v>
          </cell>
          <cell r="H75" t="str">
            <v>180528453394</v>
          </cell>
          <cell r="I75" t="str">
            <v>130630197701200315</v>
          </cell>
          <cell r="J75" t="str">
            <v>中国银行股份有限公司涞源支行</v>
          </cell>
          <cell r="K75" t="str">
            <v>101720338240</v>
          </cell>
          <cell r="L75" t="str">
            <v>2018-12-10 00:00:00.0</v>
          </cell>
          <cell r="M75" t="str">
            <v>320</v>
          </cell>
          <cell r="N75" t="str">
            <v>度电补助</v>
          </cell>
          <cell r="O75" t="str">
            <v>不同法人</v>
          </cell>
          <cell r="P75" t="str">
            <v>0.13</v>
          </cell>
          <cell r="Q75" t="str">
            <v>全额上网</v>
          </cell>
        </row>
        <row r="75">
          <cell r="S75">
            <v>47513</v>
          </cell>
          <cell r="T75" t="str">
            <v>0</v>
          </cell>
          <cell r="U75">
            <v>23072.31</v>
          </cell>
          <cell r="V75" t="str">
            <v>0</v>
          </cell>
          <cell r="W75" t="str">
            <v>47513</v>
          </cell>
          <cell r="X75">
            <v>17313.74</v>
          </cell>
        </row>
        <row r="76">
          <cell r="G76" t="str">
            <v>0724058875</v>
          </cell>
          <cell r="H76" t="str">
            <v>180528456514</v>
          </cell>
          <cell r="I76" t="str">
            <v>130630197701200315</v>
          </cell>
          <cell r="J76" t="str">
            <v>中国银行股份有限公司涞源支行</v>
          </cell>
          <cell r="K76" t="str">
            <v>101720338240</v>
          </cell>
          <cell r="L76" t="str">
            <v>2018-12-09 00:00:00.0</v>
          </cell>
          <cell r="M76" t="str">
            <v>296</v>
          </cell>
          <cell r="N76" t="str">
            <v>度电补助</v>
          </cell>
          <cell r="O76" t="str">
            <v>不同法人</v>
          </cell>
          <cell r="P76" t="str">
            <v>0.13</v>
          </cell>
          <cell r="Q76" t="str">
            <v>全额上网</v>
          </cell>
        </row>
        <row r="76">
          <cell r="S76">
            <v>41524</v>
          </cell>
          <cell r="T76" t="str">
            <v>0</v>
          </cell>
          <cell r="U76">
            <v>20164.05</v>
          </cell>
          <cell r="V76" t="str">
            <v>0</v>
          </cell>
          <cell r="W76" t="str">
            <v>41524</v>
          </cell>
          <cell r="X76">
            <v>15131.35</v>
          </cell>
        </row>
        <row r="77">
          <cell r="G77" t="str">
            <v>0724068065</v>
          </cell>
          <cell r="H77" t="str">
            <v>180528468137</v>
          </cell>
          <cell r="I77" t="str">
            <v>130630197701200315</v>
          </cell>
          <cell r="J77" t="str">
            <v>中国银行股份有限公司涞源支行</v>
          </cell>
          <cell r="K77" t="str">
            <v>101720338240</v>
          </cell>
          <cell r="L77" t="str">
            <v>2018-12-10 00:00:00.0</v>
          </cell>
          <cell r="M77" t="str">
            <v>320</v>
          </cell>
          <cell r="N77" t="str">
            <v>度电补助</v>
          </cell>
          <cell r="O77" t="str">
            <v>不同法人</v>
          </cell>
          <cell r="P77" t="str">
            <v>0.13</v>
          </cell>
          <cell r="Q77" t="str">
            <v>全额上网</v>
          </cell>
        </row>
        <row r="77">
          <cell r="S77">
            <v>50299</v>
          </cell>
          <cell r="T77" t="str">
            <v>0</v>
          </cell>
          <cell r="U77">
            <v>24425.19</v>
          </cell>
          <cell r="V77" t="str">
            <v>0</v>
          </cell>
          <cell r="W77" t="str">
            <v>50299</v>
          </cell>
          <cell r="X77">
            <v>18328.96</v>
          </cell>
        </row>
        <row r="78">
          <cell r="G78" t="str">
            <v>0724170238</v>
          </cell>
          <cell r="H78" t="str">
            <v>180530627495</v>
          </cell>
          <cell r="I78" t="str">
            <v>130630197701200315</v>
          </cell>
          <cell r="J78" t="str">
            <v>中国银行股份有限公司涞源支行</v>
          </cell>
          <cell r="K78" t="str">
            <v>101720338240</v>
          </cell>
          <cell r="L78" t="str">
            <v>2018-12-10 00:00:00.0</v>
          </cell>
          <cell r="M78" t="str">
            <v>320</v>
          </cell>
          <cell r="N78" t="str">
            <v>度电补助</v>
          </cell>
          <cell r="O78" t="str">
            <v>不同法人</v>
          </cell>
          <cell r="P78" t="str">
            <v>0.13</v>
          </cell>
          <cell r="Q78" t="str">
            <v>全额上网</v>
          </cell>
        </row>
        <row r="78">
          <cell r="S78">
            <v>45006</v>
          </cell>
          <cell r="T78" t="str">
            <v>0</v>
          </cell>
          <cell r="U78">
            <v>21854.91</v>
          </cell>
          <cell r="V78" t="str">
            <v>0</v>
          </cell>
          <cell r="W78" t="str">
            <v>45006</v>
          </cell>
          <cell r="X78">
            <v>16400.19</v>
          </cell>
        </row>
        <row r="79">
          <cell r="G79" t="str">
            <v>0724170384</v>
          </cell>
          <cell r="H79" t="str">
            <v>180530627884</v>
          </cell>
          <cell r="I79" t="str">
            <v>130630197701200315</v>
          </cell>
          <cell r="J79" t="str">
            <v>中国银行股份有限公司涞源支行</v>
          </cell>
          <cell r="K79" t="str">
            <v>101720338240</v>
          </cell>
          <cell r="L79" t="str">
            <v>2018-12-10 00:00:00.0</v>
          </cell>
          <cell r="M79" t="str">
            <v>320</v>
          </cell>
          <cell r="N79" t="str">
            <v>度电补助</v>
          </cell>
          <cell r="O79" t="str">
            <v>不同法人</v>
          </cell>
          <cell r="P79" t="str">
            <v>0.13</v>
          </cell>
          <cell r="Q79" t="str">
            <v>全额上网</v>
          </cell>
        </row>
        <row r="79">
          <cell r="S79">
            <v>49072</v>
          </cell>
          <cell r="T79" t="str">
            <v>0</v>
          </cell>
          <cell r="U79">
            <v>23829.36</v>
          </cell>
          <cell r="V79" t="str">
            <v>0</v>
          </cell>
          <cell r="W79" t="str">
            <v>49072</v>
          </cell>
          <cell r="X79">
            <v>17881.84</v>
          </cell>
        </row>
        <row r="80">
          <cell r="G80" t="str">
            <v>0724170485</v>
          </cell>
          <cell r="H80" t="str">
            <v>180530628405</v>
          </cell>
          <cell r="I80" t="str">
            <v>130630197701200315</v>
          </cell>
          <cell r="J80" t="str">
            <v>中国银行股份有限公司涞源支行</v>
          </cell>
          <cell r="K80" t="str">
            <v>101720338240</v>
          </cell>
          <cell r="L80" t="str">
            <v>2018-12-10 00:00:00.0</v>
          </cell>
          <cell r="M80" t="str">
            <v>176</v>
          </cell>
          <cell r="N80" t="str">
            <v>度电补助</v>
          </cell>
          <cell r="O80" t="str">
            <v>不同法人</v>
          </cell>
          <cell r="P80" t="str">
            <v>0.13</v>
          </cell>
          <cell r="Q80" t="str">
            <v>全额上网</v>
          </cell>
        </row>
        <row r="80">
          <cell r="S80">
            <v>17951</v>
          </cell>
          <cell r="T80" t="str">
            <v>0</v>
          </cell>
          <cell r="U80">
            <v>8717.01</v>
          </cell>
          <cell r="V80" t="str">
            <v>0</v>
          </cell>
          <cell r="W80" t="str">
            <v>17951</v>
          </cell>
          <cell r="X80">
            <v>6541.34</v>
          </cell>
        </row>
        <row r="81">
          <cell r="G81" t="str">
            <v>0724170720</v>
          </cell>
          <cell r="H81" t="str">
            <v>180530629183</v>
          </cell>
          <cell r="I81" t="str">
            <v>130630197701200315</v>
          </cell>
          <cell r="J81" t="str">
            <v>中国银行股份有限公司涞源支行</v>
          </cell>
          <cell r="K81" t="str">
            <v>101720338240</v>
          </cell>
          <cell r="L81" t="str">
            <v>2018-12-10 00:00:00.0</v>
          </cell>
          <cell r="M81" t="str">
            <v>320</v>
          </cell>
          <cell r="N81" t="str">
            <v>度电补助</v>
          </cell>
          <cell r="O81" t="str">
            <v>不同法人</v>
          </cell>
          <cell r="P81" t="str">
            <v>0.13</v>
          </cell>
          <cell r="Q81" t="str">
            <v>全额上网</v>
          </cell>
        </row>
        <row r="81">
          <cell r="S81">
            <v>46490</v>
          </cell>
          <cell r="T81" t="str">
            <v>0</v>
          </cell>
          <cell r="U81">
            <v>22575.54</v>
          </cell>
          <cell r="V81" t="str">
            <v>0</v>
          </cell>
          <cell r="W81" t="str">
            <v>46490</v>
          </cell>
          <cell r="X81">
            <v>16940.96</v>
          </cell>
        </row>
        <row r="82">
          <cell r="G82" t="str">
            <v>0724171114</v>
          </cell>
          <cell r="H82" t="str">
            <v>180530630120</v>
          </cell>
          <cell r="I82" t="str">
            <v>130630197701200315</v>
          </cell>
          <cell r="J82" t="str">
            <v>中国银行股份有限公司涞源支行</v>
          </cell>
          <cell r="K82" t="str">
            <v>101720338240</v>
          </cell>
          <cell r="L82" t="str">
            <v>2018-12-10 00:00:00.0</v>
          </cell>
          <cell r="M82" t="str">
            <v>320</v>
          </cell>
          <cell r="N82" t="str">
            <v>度电补助</v>
          </cell>
          <cell r="O82" t="str">
            <v>不同法人</v>
          </cell>
          <cell r="P82" t="str">
            <v>0.13</v>
          </cell>
          <cell r="Q82" t="str">
            <v>全额上网</v>
          </cell>
        </row>
        <row r="82">
          <cell r="S82">
            <v>48097</v>
          </cell>
          <cell r="T82" t="str">
            <v>0</v>
          </cell>
          <cell r="U82">
            <v>23355.9</v>
          </cell>
          <cell r="V82" t="str">
            <v>0</v>
          </cell>
          <cell r="W82" t="str">
            <v>48097</v>
          </cell>
          <cell r="X82">
            <v>17526.55</v>
          </cell>
        </row>
        <row r="83">
          <cell r="G83" t="str">
            <v>0724174940</v>
          </cell>
          <cell r="H83" t="str">
            <v>180530627301</v>
          </cell>
          <cell r="I83" t="str">
            <v>130630197701200315</v>
          </cell>
          <cell r="J83" t="str">
            <v>中国银行股份有限公司涞源支行</v>
          </cell>
          <cell r="K83" t="str">
            <v>101720338240</v>
          </cell>
          <cell r="L83" t="str">
            <v>2018-12-10 00:00:00.0</v>
          </cell>
          <cell r="M83" t="str">
            <v>320</v>
          </cell>
          <cell r="N83" t="str">
            <v>度电补助</v>
          </cell>
          <cell r="O83" t="str">
            <v>不同法人</v>
          </cell>
          <cell r="P83" t="str">
            <v>0.13</v>
          </cell>
          <cell r="Q83" t="str">
            <v>全额上网</v>
          </cell>
        </row>
        <row r="83">
          <cell r="S83">
            <v>49820</v>
          </cell>
          <cell r="T83" t="str">
            <v>0</v>
          </cell>
          <cell r="U83">
            <v>24192.59</v>
          </cell>
          <cell r="V83" t="str">
            <v>0</v>
          </cell>
          <cell r="W83" t="str">
            <v>49820</v>
          </cell>
          <cell r="X83">
            <v>18154.41</v>
          </cell>
        </row>
        <row r="84">
          <cell r="G84" t="str">
            <v>0724175031</v>
          </cell>
          <cell r="H84" t="str">
            <v>180530627351</v>
          </cell>
          <cell r="I84" t="str">
            <v>130630197701200315</v>
          </cell>
          <cell r="J84" t="str">
            <v>中国银行股份有限公司涞源支行</v>
          </cell>
          <cell r="K84" t="str">
            <v>101720338240</v>
          </cell>
          <cell r="L84" t="str">
            <v>2018-12-10 00:00:00.0</v>
          </cell>
          <cell r="M84" t="str">
            <v>320</v>
          </cell>
          <cell r="N84" t="str">
            <v>度电补助</v>
          </cell>
          <cell r="O84" t="str">
            <v>不同法人</v>
          </cell>
          <cell r="P84" t="str">
            <v>0.13</v>
          </cell>
          <cell r="Q84" t="str">
            <v>全额上网</v>
          </cell>
        </row>
        <row r="84">
          <cell r="S84">
            <v>50214</v>
          </cell>
          <cell r="T84" t="str">
            <v>0</v>
          </cell>
          <cell r="U84">
            <v>24383.92</v>
          </cell>
          <cell r="V84" t="str">
            <v>0</v>
          </cell>
          <cell r="W84" t="str">
            <v>50214</v>
          </cell>
          <cell r="X84">
            <v>18297.98</v>
          </cell>
        </row>
        <row r="85">
          <cell r="G85" t="str">
            <v>0724175480</v>
          </cell>
          <cell r="H85" t="str">
            <v>180530629073</v>
          </cell>
          <cell r="I85" t="str">
            <v>130630197701200315</v>
          </cell>
          <cell r="J85" t="str">
            <v>中国银行股份有限公司涞源支行</v>
          </cell>
          <cell r="K85" t="str">
            <v>101720338240</v>
          </cell>
          <cell r="L85" t="str">
            <v>2018-12-10 00:00:00.0</v>
          </cell>
          <cell r="M85" t="str">
            <v>320</v>
          </cell>
          <cell r="N85" t="str">
            <v>度电补助</v>
          </cell>
          <cell r="O85" t="str">
            <v>不同法人</v>
          </cell>
          <cell r="P85" t="str">
            <v>0.13</v>
          </cell>
          <cell r="Q85" t="str">
            <v>全额上网</v>
          </cell>
        </row>
        <row r="85">
          <cell r="S85">
            <v>33764</v>
          </cell>
          <cell r="T85" t="str">
            <v>0</v>
          </cell>
          <cell r="U85">
            <v>16395.8</v>
          </cell>
          <cell r="V85" t="str">
            <v>0</v>
          </cell>
          <cell r="W85" t="str">
            <v>33764</v>
          </cell>
          <cell r="X85">
            <v>12303.6</v>
          </cell>
        </row>
        <row r="86">
          <cell r="G86" t="str">
            <v>0724175594</v>
          </cell>
          <cell r="H86" t="str">
            <v>180530629014</v>
          </cell>
          <cell r="I86" t="str">
            <v>130630197701200315</v>
          </cell>
          <cell r="J86" t="str">
            <v>中国银行股份有限公司涞源支行</v>
          </cell>
          <cell r="K86" t="str">
            <v>101720338240</v>
          </cell>
          <cell r="L86" t="str">
            <v>2018-12-09 00:00:00.0</v>
          </cell>
          <cell r="M86" t="str">
            <v>320</v>
          </cell>
          <cell r="N86" t="str">
            <v>度电补助</v>
          </cell>
          <cell r="O86" t="str">
            <v>不同法人</v>
          </cell>
          <cell r="P86" t="str">
            <v>0.13</v>
          </cell>
          <cell r="Q86" t="str">
            <v>全额上网</v>
          </cell>
        </row>
        <row r="86">
          <cell r="S86">
            <v>50564</v>
          </cell>
          <cell r="T86" t="str">
            <v>0</v>
          </cell>
          <cell r="U86">
            <v>24553.88</v>
          </cell>
          <cell r="V86" t="str">
            <v>0</v>
          </cell>
          <cell r="W86" t="str">
            <v>50564</v>
          </cell>
          <cell r="X86">
            <v>18425.52</v>
          </cell>
        </row>
        <row r="87">
          <cell r="G87" t="str">
            <v>0724176021</v>
          </cell>
          <cell r="H87" t="str">
            <v>180530629568</v>
          </cell>
          <cell r="I87" t="str">
            <v>130630197701200315</v>
          </cell>
          <cell r="J87" t="str">
            <v>中国银行股份有限公司涞源支行</v>
          </cell>
          <cell r="K87" t="str">
            <v>101720338240</v>
          </cell>
          <cell r="L87" t="str">
            <v>2018-12-10 00:00:00.0</v>
          </cell>
          <cell r="M87" t="str">
            <v>320</v>
          </cell>
          <cell r="N87" t="str">
            <v>度电补助</v>
          </cell>
          <cell r="O87" t="str">
            <v>不同法人</v>
          </cell>
          <cell r="P87" t="str">
            <v>0.13</v>
          </cell>
          <cell r="Q87" t="str">
            <v>全额上网</v>
          </cell>
        </row>
        <row r="87">
          <cell r="S87">
            <v>47021</v>
          </cell>
          <cell r="T87" t="str">
            <v>0</v>
          </cell>
          <cell r="U87">
            <v>22833.4</v>
          </cell>
          <cell r="V87" t="str">
            <v>0</v>
          </cell>
          <cell r="W87" t="str">
            <v>47021</v>
          </cell>
          <cell r="X87">
            <v>17134.45</v>
          </cell>
        </row>
        <row r="88">
          <cell r="G88" t="str">
            <v>0724185856</v>
          </cell>
          <cell r="H88" t="str">
            <v>180530647192</v>
          </cell>
          <cell r="I88" t="str">
            <v>130630197701200315</v>
          </cell>
          <cell r="J88" t="str">
            <v>中国银行股份有限公司涞源支行</v>
          </cell>
          <cell r="K88" t="str">
            <v>101720338240</v>
          </cell>
          <cell r="L88" t="str">
            <v>2018-12-10 00:00:00.0</v>
          </cell>
          <cell r="M88" t="str">
            <v>320</v>
          </cell>
          <cell r="N88" t="str">
            <v>度电补助</v>
          </cell>
          <cell r="O88" t="str">
            <v>不同法人</v>
          </cell>
          <cell r="P88" t="str">
            <v>0.13</v>
          </cell>
          <cell r="Q88" t="str">
            <v>全额上网</v>
          </cell>
        </row>
        <row r="88">
          <cell r="S88">
            <v>47692</v>
          </cell>
          <cell r="T88" t="str">
            <v>0</v>
          </cell>
          <cell r="U88">
            <v>23159.24</v>
          </cell>
          <cell r="V88" t="str">
            <v>0</v>
          </cell>
          <cell r="W88" t="str">
            <v>47692</v>
          </cell>
          <cell r="X88">
            <v>17378.96</v>
          </cell>
        </row>
        <row r="89">
          <cell r="G89" t="str">
            <v>0724186194</v>
          </cell>
          <cell r="H89" t="str">
            <v>180530647511</v>
          </cell>
          <cell r="I89" t="str">
            <v>130630197701200315</v>
          </cell>
          <cell r="J89" t="str">
            <v>中国银行股份有限公司涞源支行</v>
          </cell>
          <cell r="K89" t="str">
            <v>101720338240</v>
          </cell>
          <cell r="L89" t="str">
            <v>2018-12-09 00:00:00.0</v>
          </cell>
          <cell r="M89" t="str">
            <v>320</v>
          </cell>
          <cell r="N89" t="str">
            <v>度电补助</v>
          </cell>
          <cell r="O89" t="str">
            <v>不同法人</v>
          </cell>
          <cell r="P89" t="str">
            <v>0.13</v>
          </cell>
          <cell r="Q89" t="str">
            <v>全额上网</v>
          </cell>
        </row>
        <row r="89">
          <cell r="S89">
            <v>49987</v>
          </cell>
          <cell r="T89" t="str">
            <v>0</v>
          </cell>
          <cell r="U89">
            <v>24273.69</v>
          </cell>
          <cell r="V89" t="str">
            <v>0</v>
          </cell>
          <cell r="W89" t="str">
            <v>49987</v>
          </cell>
          <cell r="X89">
            <v>18215.26</v>
          </cell>
        </row>
        <row r="90">
          <cell r="G90" t="str">
            <v>0724218385</v>
          </cell>
          <cell r="H90" t="str">
            <v>180531713993</v>
          </cell>
          <cell r="I90" t="str">
            <v>130630197701200315</v>
          </cell>
          <cell r="J90" t="str">
            <v>中国银行股份有限公司涞源支行</v>
          </cell>
          <cell r="K90" t="str">
            <v>101720338240</v>
          </cell>
          <cell r="L90" t="str">
            <v>2018-12-10 00:00:00.0</v>
          </cell>
          <cell r="M90" t="str">
            <v>320</v>
          </cell>
          <cell r="N90" t="str">
            <v>度电补助</v>
          </cell>
          <cell r="O90" t="str">
            <v>不同法人</v>
          </cell>
          <cell r="P90" t="str">
            <v>0.13</v>
          </cell>
          <cell r="Q90" t="str">
            <v>全额上网</v>
          </cell>
        </row>
        <row r="90">
          <cell r="S90">
            <v>49438</v>
          </cell>
          <cell r="T90" t="str">
            <v>0</v>
          </cell>
          <cell r="U90">
            <v>24007.09</v>
          </cell>
          <cell r="V90" t="str">
            <v>0</v>
          </cell>
          <cell r="W90" t="str">
            <v>49438</v>
          </cell>
          <cell r="X90">
            <v>18015.21</v>
          </cell>
        </row>
        <row r="91">
          <cell r="G91" t="str">
            <v>0724219519</v>
          </cell>
          <cell r="H91" t="str">
            <v>180531713974</v>
          </cell>
          <cell r="I91" t="str">
            <v>130630197701200315</v>
          </cell>
          <cell r="J91" t="str">
            <v>中国银行股份有限公司涞源支行</v>
          </cell>
          <cell r="K91" t="str">
            <v>101720338240</v>
          </cell>
          <cell r="L91" t="str">
            <v>2018-12-09 00:00:00.0</v>
          </cell>
          <cell r="M91" t="str">
            <v>320</v>
          </cell>
          <cell r="N91" t="str">
            <v>度电补助</v>
          </cell>
          <cell r="O91" t="str">
            <v>不同法人</v>
          </cell>
          <cell r="P91" t="str">
            <v>0.13</v>
          </cell>
          <cell r="Q91" t="str">
            <v>全额上网</v>
          </cell>
        </row>
        <row r="91">
          <cell r="S91">
            <v>47096</v>
          </cell>
          <cell r="T91" t="str">
            <v>0</v>
          </cell>
          <cell r="U91">
            <v>22869.82</v>
          </cell>
          <cell r="V91" t="str">
            <v>0</v>
          </cell>
          <cell r="W91" t="str">
            <v>47096</v>
          </cell>
          <cell r="X91">
            <v>17161.78</v>
          </cell>
        </row>
        <row r="92">
          <cell r="G92" t="str">
            <v>0724222160</v>
          </cell>
          <cell r="H92" t="str">
            <v>180531713954</v>
          </cell>
          <cell r="I92" t="str">
            <v>130630197701200315</v>
          </cell>
          <cell r="J92" t="str">
            <v>中国银行股份有限公司涞源支行</v>
          </cell>
          <cell r="K92" t="str">
            <v>101720338240</v>
          </cell>
          <cell r="L92" t="str">
            <v>2018-12-10 00:00:00.0</v>
          </cell>
          <cell r="M92" t="str">
            <v>320</v>
          </cell>
          <cell r="N92" t="str">
            <v>度电补助</v>
          </cell>
          <cell r="O92" t="str">
            <v>不同法人</v>
          </cell>
          <cell r="P92" t="str">
            <v>0.13</v>
          </cell>
          <cell r="Q92" t="str">
            <v>全额上网</v>
          </cell>
        </row>
        <row r="92">
          <cell r="S92">
            <v>47560</v>
          </cell>
          <cell r="T92" t="str">
            <v>0</v>
          </cell>
          <cell r="U92">
            <v>23095.14</v>
          </cell>
          <cell r="V92" t="str">
            <v>0</v>
          </cell>
          <cell r="W92" t="str">
            <v>47560</v>
          </cell>
          <cell r="X92">
            <v>17330.86</v>
          </cell>
        </row>
        <row r="93">
          <cell r="G93" t="str">
            <v>0724297654</v>
          </cell>
          <cell r="H93" t="str">
            <v>180601861621</v>
          </cell>
          <cell r="I93" t="str">
            <v>130630197701200315</v>
          </cell>
          <cell r="J93" t="str">
            <v>中国银行股份有限公司涞源支行</v>
          </cell>
          <cell r="K93" t="str">
            <v>101720338240</v>
          </cell>
          <cell r="L93" t="str">
            <v>2018-12-06 00:00:00.0</v>
          </cell>
          <cell r="M93" t="str">
            <v>320</v>
          </cell>
          <cell r="N93" t="str">
            <v>度电补助</v>
          </cell>
          <cell r="O93" t="str">
            <v>不同法人</v>
          </cell>
          <cell r="P93" t="str">
            <v>0.13</v>
          </cell>
          <cell r="Q93" t="str">
            <v>全额上网</v>
          </cell>
        </row>
        <row r="93">
          <cell r="S93">
            <v>50956</v>
          </cell>
          <cell r="T93" t="str">
            <v>0</v>
          </cell>
          <cell r="U93">
            <v>24744.23</v>
          </cell>
          <cell r="V93" t="str">
            <v>0</v>
          </cell>
          <cell r="W93" t="str">
            <v>50956</v>
          </cell>
          <cell r="X93">
            <v>18568.37</v>
          </cell>
        </row>
        <row r="94">
          <cell r="G94" t="str">
            <v>0724301458</v>
          </cell>
          <cell r="H94" t="str">
            <v>180601861131</v>
          </cell>
          <cell r="I94" t="str">
            <v>130630197701200315</v>
          </cell>
          <cell r="J94" t="str">
            <v>中国银行股份有限公司涞源支行</v>
          </cell>
          <cell r="K94" t="str">
            <v>101720338240</v>
          </cell>
          <cell r="L94" t="str">
            <v>2018-12-06 00:00:00.0</v>
          </cell>
          <cell r="M94" t="str">
            <v>320</v>
          </cell>
          <cell r="N94" t="str">
            <v>度电补助</v>
          </cell>
          <cell r="O94" t="str">
            <v>不同法人</v>
          </cell>
          <cell r="P94" t="str">
            <v>0.13</v>
          </cell>
          <cell r="Q94" t="str">
            <v>全额上网</v>
          </cell>
        </row>
        <row r="94">
          <cell r="S94">
            <v>51853</v>
          </cell>
          <cell r="T94" t="str">
            <v>0</v>
          </cell>
          <cell r="U94">
            <v>25179.82</v>
          </cell>
          <cell r="V94" t="str">
            <v>0</v>
          </cell>
          <cell r="W94" t="str">
            <v>51853</v>
          </cell>
          <cell r="X94">
            <v>18895.23</v>
          </cell>
        </row>
        <row r="95">
          <cell r="G95" t="str">
            <v>0724450714</v>
          </cell>
          <cell r="H95" t="str">
            <v>180605036273</v>
          </cell>
          <cell r="I95" t="str">
            <v>130630197701200315</v>
          </cell>
          <cell r="J95" t="str">
            <v>中国银行股份有限公司涞源支行</v>
          </cell>
          <cell r="K95" t="str">
            <v>101720338240</v>
          </cell>
          <cell r="L95" t="str">
            <v>2018-12-06 00:00:00.0</v>
          </cell>
          <cell r="M95" t="str">
            <v>320</v>
          </cell>
          <cell r="N95" t="str">
            <v>度电补助</v>
          </cell>
          <cell r="O95" t="str">
            <v>不同法人</v>
          </cell>
          <cell r="P95" t="str">
            <v>0.13</v>
          </cell>
          <cell r="Q95" t="str">
            <v>全额上网</v>
          </cell>
        </row>
        <row r="95">
          <cell r="S95">
            <v>50076</v>
          </cell>
          <cell r="T95" t="str">
            <v>0</v>
          </cell>
          <cell r="U95">
            <v>24316.91</v>
          </cell>
          <cell r="V95" t="str">
            <v>0</v>
          </cell>
          <cell r="W95" t="str">
            <v>50076</v>
          </cell>
          <cell r="X95">
            <v>18247.69</v>
          </cell>
        </row>
        <row r="96">
          <cell r="G96" t="str">
            <v>0724454761</v>
          </cell>
          <cell r="H96" t="str">
            <v>180605077093</v>
          </cell>
          <cell r="I96" t="str">
            <v>130630197701200315</v>
          </cell>
          <cell r="J96" t="str">
            <v>中国银行股份有限公司涞源支行</v>
          </cell>
          <cell r="K96" t="str">
            <v>101720338240</v>
          </cell>
          <cell r="L96" t="str">
            <v>2018-12-06 00:00:00.0</v>
          </cell>
          <cell r="M96" t="str">
            <v>320</v>
          </cell>
          <cell r="N96" t="str">
            <v>度电补助</v>
          </cell>
          <cell r="O96" t="str">
            <v>不同法人</v>
          </cell>
          <cell r="P96" t="str">
            <v>0.13</v>
          </cell>
          <cell r="Q96" t="str">
            <v>全额上网</v>
          </cell>
        </row>
        <row r="96">
          <cell r="S96">
            <v>51618</v>
          </cell>
          <cell r="T96" t="str">
            <v>0</v>
          </cell>
          <cell r="U96">
            <v>25065.7</v>
          </cell>
          <cell r="V96" t="str">
            <v>0</v>
          </cell>
          <cell r="W96" t="str">
            <v>51618</v>
          </cell>
          <cell r="X96">
            <v>18809.6</v>
          </cell>
        </row>
        <row r="97">
          <cell r="G97" t="str">
            <v>0724497676</v>
          </cell>
          <cell r="H97" t="str">
            <v>180605076895</v>
          </cell>
          <cell r="I97" t="str">
            <v>130630197701200315</v>
          </cell>
          <cell r="J97" t="str">
            <v>中国银行股份有限公司涞源支行</v>
          </cell>
          <cell r="K97" t="str">
            <v>101720338240</v>
          </cell>
          <cell r="L97" t="str">
            <v>2018-11-30 00:00:00.0</v>
          </cell>
          <cell r="M97" t="str">
            <v>100</v>
          </cell>
          <cell r="N97" t="str">
            <v>度电补助</v>
          </cell>
          <cell r="O97" t="str">
            <v>不同法人</v>
          </cell>
          <cell r="P97" t="str">
            <v>0.13</v>
          </cell>
          <cell r="Q97" t="str">
            <v>全额上网</v>
          </cell>
        </row>
        <row r="97">
          <cell r="S97">
            <v>15794</v>
          </cell>
          <cell r="T97" t="str">
            <v>0</v>
          </cell>
          <cell r="U97">
            <v>7669.57</v>
          </cell>
          <cell r="V97" t="str">
            <v>0</v>
          </cell>
          <cell r="W97" t="str">
            <v>15794</v>
          </cell>
          <cell r="X97">
            <v>5755.33</v>
          </cell>
        </row>
        <row r="98">
          <cell r="G98" t="str">
            <v>0724497940</v>
          </cell>
          <cell r="H98" t="str">
            <v>180605076783</v>
          </cell>
          <cell r="I98" t="str">
            <v>130630197701200315</v>
          </cell>
          <cell r="J98" t="str">
            <v>中国银行股份有限公司涞源支行</v>
          </cell>
          <cell r="K98" t="str">
            <v>101720338240</v>
          </cell>
          <cell r="L98" t="str">
            <v>2018-12-06 00:00:00.0</v>
          </cell>
          <cell r="M98" t="str">
            <v>320</v>
          </cell>
          <cell r="N98" t="str">
            <v>度电补助</v>
          </cell>
          <cell r="O98" t="str">
            <v>不同法人</v>
          </cell>
          <cell r="P98" t="str">
            <v>0.13</v>
          </cell>
          <cell r="Q98" t="str">
            <v>全额上网</v>
          </cell>
        </row>
        <row r="98">
          <cell r="S98">
            <v>51426</v>
          </cell>
          <cell r="T98" t="str">
            <v>0</v>
          </cell>
          <cell r="U98">
            <v>24972.47</v>
          </cell>
          <cell r="V98" t="str">
            <v>0</v>
          </cell>
          <cell r="W98" t="str">
            <v>51426</v>
          </cell>
          <cell r="X98">
            <v>18739.63</v>
          </cell>
        </row>
        <row r="99">
          <cell r="G99" t="str">
            <v>0724498217</v>
          </cell>
          <cell r="H99" t="str">
            <v>180605076697</v>
          </cell>
          <cell r="I99" t="str">
            <v>130630197701200315</v>
          </cell>
          <cell r="J99" t="str">
            <v>中国银行股份有限公司涞源支行</v>
          </cell>
          <cell r="K99" t="str">
            <v>101720338240</v>
          </cell>
          <cell r="L99" t="str">
            <v>2018-12-06 00:00:00.0</v>
          </cell>
          <cell r="M99" t="str">
            <v>218</v>
          </cell>
          <cell r="N99" t="str">
            <v>度电补助</v>
          </cell>
          <cell r="O99" t="str">
            <v>不同法人</v>
          </cell>
          <cell r="P99" t="str">
            <v>0.13</v>
          </cell>
          <cell r="Q99" t="str">
            <v>全额上网</v>
          </cell>
        </row>
        <row r="99">
          <cell r="S99">
            <v>32804</v>
          </cell>
          <cell r="T99" t="str">
            <v>0</v>
          </cell>
          <cell r="U99">
            <v>15929.62</v>
          </cell>
          <cell r="V99" t="str">
            <v>0</v>
          </cell>
          <cell r="W99" t="str">
            <v>32804</v>
          </cell>
          <cell r="X99">
            <v>11953.78</v>
          </cell>
        </row>
        <row r="100">
          <cell r="G100" t="str">
            <v>0724498624</v>
          </cell>
          <cell r="H100" t="str">
            <v>180605076643</v>
          </cell>
          <cell r="I100" t="str">
            <v>130630197701200315</v>
          </cell>
          <cell r="J100" t="str">
            <v>中国银行股份有限公司涞源支行</v>
          </cell>
          <cell r="K100" t="str">
            <v>101720338240</v>
          </cell>
          <cell r="L100" t="str">
            <v>2018-12-06 00:00:00.0</v>
          </cell>
          <cell r="M100" t="str">
            <v>320</v>
          </cell>
          <cell r="N100" t="str">
            <v>度电补助</v>
          </cell>
          <cell r="O100" t="str">
            <v>不同法人</v>
          </cell>
          <cell r="P100" t="str">
            <v>0.13</v>
          </cell>
          <cell r="Q100" t="str">
            <v>全额上网</v>
          </cell>
        </row>
        <row r="100">
          <cell r="S100">
            <v>51895</v>
          </cell>
          <cell r="T100" t="str">
            <v>0</v>
          </cell>
          <cell r="U100">
            <v>25200.21</v>
          </cell>
          <cell r="V100" t="str">
            <v>0</v>
          </cell>
          <cell r="W100" t="str">
            <v>51895</v>
          </cell>
          <cell r="X100">
            <v>18910.54</v>
          </cell>
        </row>
        <row r="101">
          <cell r="G101" t="str">
            <v>0724498796</v>
          </cell>
          <cell r="H101" t="str">
            <v>180605076559</v>
          </cell>
          <cell r="I101" t="str">
            <v>130630197701200315</v>
          </cell>
          <cell r="J101" t="str">
            <v>中国银行股份有限公司涞源支行</v>
          </cell>
          <cell r="K101" t="str">
            <v>101720338240</v>
          </cell>
          <cell r="L101" t="str">
            <v>2018-12-06 00:00:00.0</v>
          </cell>
          <cell r="M101" t="str">
            <v>320</v>
          </cell>
          <cell r="N101" t="str">
            <v>度电补助</v>
          </cell>
          <cell r="O101" t="str">
            <v>不同法人</v>
          </cell>
          <cell r="P101" t="str">
            <v>0.13</v>
          </cell>
          <cell r="Q101" t="str">
            <v>全额上网</v>
          </cell>
        </row>
        <row r="101">
          <cell r="S101">
            <v>52277</v>
          </cell>
          <cell r="T101" t="str">
            <v>0</v>
          </cell>
          <cell r="U101">
            <v>25385.71</v>
          </cell>
          <cell r="V101" t="str">
            <v>0</v>
          </cell>
          <cell r="W101" t="str">
            <v>52277</v>
          </cell>
          <cell r="X101">
            <v>19049.74</v>
          </cell>
        </row>
        <row r="102">
          <cell r="G102" t="str">
            <v>0724603408</v>
          </cell>
          <cell r="H102" t="str">
            <v>180607245170</v>
          </cell>
          <cell r="I102" t="str">
            <v>130630197701200315</v>
          </cell>
          <cell r="J102" t="str">
            <v>中国银行股份有限公司涞源支行</v>
          </cell>
          <cell r="K102" t="str">
            <v>101720338240</v>
          </cell>
          <cell r="L102" t="str">
            <v>2018-12-10 00:00:00.0</v>
          </cell>
          <cell r="M102" t="str">
            <v>320</v>
          </cell>
          <cell r="N102" t="str">
            <v>度电补助</v>
          </cell>
          <cell r="O102" t="str">
            <v>不同法人</v>
          </cell>
          <cell r="P102" t="str">
            <v>0.13</v>
          </cell>
          <cell r="Q102" t="str">
            <v>全额上网</v>
          </cell>
        </row>
        <row r="102">
          <cell r="S102">
            <v>50716</v>
          </cell>
          <cell r="T102" t="str">
            <v>0</v>
          </cell>
          <cell r="U102">
            <v>24627.69</v>
          </cell>
          <cell r="V102" t="str">
            <v>0</v>
          </cell>
          <cell r="W102" t="str">
            <v>50716</v>
          </cell>
          <cell r="X102">
            <v>18480.91</v>
          </cell>
        </row>
        <row r="103">
          <cell r="G103" t="str">
            <v>0724604313</v>
          </cell>
          <cell r="H103" t="str">
            <v>180607245218</v>
          </cell>
          <cell r="I103" t="str">
            <v>130630197701200315</v>
          </cell>
          <cell r="J103" t="str">
            <v>中国银行股份有限公司涞源支行</v>
          </cell>
          <cell r="K103" t="str">
            <v>101720338240</v>
          </cell>
          <cell r="L103" t="str">
            <v>2018-12-10 00:00:00.0</v>
          </cell>
          <cell r="M103" t="str">
            <v>192</v>
          </cell>
          <cell r="N103" t="str">
            <v>度电补助</v>
          </cell>
          <cell r="O103" t="str">
            <v>不同法人</v>
          </cell>
          <cell r="P103" t="str">
            <v>0.13</v>
          </cell>
          <cell r="Q103" t="str">
            <v>全额上网</v>
          </cell>
        </row>
        <row r="103">
          <cell r="S103">
            <v>26216</v>
          </cell>
          <cell r="T103" t="str">
            <v>0</v>
          </cell>
          <cell r="U103">
            <v>12730.49</v>
          </cell>
          <cell r="V103" t="str">
            <v>0</v>
          </cell>
          <cell r="W103" t="str">
            <v>26216</v>
          </cell>
          <cell r="X103">
            <v>9553.11</v>
          </cell>
        </row>
        <row r="104">
          <cell r="G104" t="str">
            <v>0724606768</v>
          </cell>
          <cell r="H104" t="str">
            <v>180607245442</v>
          </cell>
          <cell r="I104" t="str">
            <v>130630197701200315</v>
          </cell>
          <cell r="J104" t="str">
            <v>中国银行股份有限公司涞源支行</v>
          </cell>
          <cell r="K104" t="str">
            <v>101720338240</v>
          </cell>
          <cell r="L104" t="str">
            <v>2018-12-10 00:00:00.0</v>
          </cell>
          <cell r="M104" t="str">
            <v>320</v>
          </cell>
          <cell r="N104" t="str">
            <v>度电补助</v>
          </cell>
          <cell r="O104" t="str">
            <v>不同法人</v>
          </cell>
          <cell r="P104" t="str">
            <v>0.13</v>
          </cell>
          <cell r="Q104" t="str">
            <v>全额上网</v>
          </cell>
        </row>
        <row r="104">
          <cell r="S104">
            <v>50108</v>
          </cell>
          <cell r="T104" t="str">
            <v>0</v>
          </cell>
          <cell r="U104">
            <v>24332.44</v>
          </cell>
          <cell r="V104" t="str">
            <v>0</v>
          </cell>
          <cell r="W104" t="str">
            <v>50108</v>
          </cell>
          <cell r="X104">
            <v>18259.36</v>
          </cell>
        </row>
        <row r="105">
          <cell r="G105" t="str">
            <v>0724606915</v>
          </cell>
          <cell r="H105" t="str">
            <v>180607245481</v>
          </cell>
          <cell r="I105" t="str">
            <v>130630197701200315</v>
          </cell>
          <cell r="J105" t="str">
            <v>中国银行股份有限公司涞源支行</v>
          </cell>
          <cell r="K105" t="str">
            <v>101720338240</v>
          </cell>
          <cell r="L105" t="str">
            <v>2018-12-10 00:00:00.0</v>
          </cell>
          <cell r="M105" t="str">
            <v>320</v>
          </cell>
          <cell r="N105" t="str">
            <v>度电补助</v>
          </cell>
          <cell r="O105" t="str">
            <v>不同法人</v>
          </cell>
          <cell r="P105" t="str">
            <v>0.13</v>
          </cell>
          <cell r="Q105" t="str">
            <v>全额上网</v>
          </cell>
        </row>
        <row r="105">
          <cell r="S105">
            <v>46428</v>
          </cell>
          <cell r="T105" t="str">
            <v>0</v>
          </cell>
          <cell r="U105">
            <v>22545.44</v>
          </cell>
          <cell r="V105" t="str">
            <v>0</v>
          </cell>
          <cell r="W105" t="str">
            <v>46428</v>
          </cell>
          <cell r="X105">
            <v>16918.36</v>
          </cell>
        </row>
        <row r="106">
          <cell r="G106" t="str">
            <v>0724607152</v>
          </cell>
          <cell r="H106" t="str">
            <v>180607245540</v>
          </cell>
          <cell r="I106" t="str">
            <v>130630197701200315</v>
          </cell>
          <cell r="J106" t="str">
            <v>中国银行股份有限公司涞源支行</v>
          </cell>
          <cell r="K106" t="str">
            <v>101720338240</v>
          </cell>
          <cell r="L106" t="str">
            <v>2018-12-10 00:00:00.0</v>
          </cell>
          <cell r="M106" t="str">
            <v>320</v>
          </cell>
          <cell r="N106" t="str">
            <v>度电补助</v>
          </cell>
          <cell r="O106" t="str">
            <v>不同法人</v>
          </cell>
          <cell r="P106" t="str">
            <v>0.13</v>
          </cell>
          <cell r="Q106" t="str">
            <v>全额上网</v>
          </cell>
        </row>
        <row r="106">
          <cell r="S106">
            <v>42852</v>
          </cell>
          <cell r="T106" t="str">
            <v>0</v>
          </cell>
          <cell r="U106">
            <v>20808.93</v>
          </cell>
          <cell r="V106" t="str">
            <v>0</v>
          </cell>
          <cell r="W106" t="str">
            <v>42852</v>
          </cell>
          <cell r="X106">
            <v>15615.27</v>
          </cell>
        </row>
        <row r="107">
          <cell r="G107" t="str">
            <v>0724712034</v>
          </cell>
          <cell r="H107" t="str">
            <v>180610399245</v>
          </cell>
          <cell r="I107" t="str">
            <v>130630197701200315</v>
          </cell>
          <cell r="J107" t="str">
            <v>中国银行股份有限公司涞源支行</v>
          </cell>
          <cell r="K107" t="str">
            <v>101720338240</v>
          </cell>
          <cell r="L107" t="str">
            <v>2018-12-09 00:00:00.0</v>
          </cell>
          <cell r="M107" t="str">
            <v>320</v>
          </cell>
          <cell r="N107" t="str">
            <v>度电补助</v>
          </cell>
          <cell r="O107" t="str">
            <v>不同法人</v>
          </cell>
          <cell r="P107" t="str">
            <v>0.13</v>
          </cell>
          <cell r="Q107" t="str">
            <v>全额上网</v>
          </cell>
        </row>
        <row r="107">
          <cell r="S107">
            <v>47581</v>
          </cell>
          <cell r="T107" t="str">
            <v>0</v>
          </cell>
          <cell r="U107">
            <v>23105.33</v>
          </cell>
          <cell r="V107" t="str">
            <v>0</v>
          </cell>
          <cell r="W107" t="str">
            <v>47581</v>
          </cell>
          <cell r="X107">
            <v>17338.52</v>
          </cell>
        </row>
        <row r="108">
          <cell r="G108" t="str">
            <v>0724712076</v>
          </cell>
          <cell r="H108" t="str">
            <v>180610399314</v>
          </cell>
          <cell r="I108" t="str">
            <v>130630197701200315</v>
          </cell>
          <cell r="J108" t="str">
            <v>中国银行股份有限公司涞源支行</v>
          </cell>
          <cell r="K108" t="str">
            <v>101720338240</v>
          </cell>
          <cell r="L108" t="str">
            <v>2018-12-10 00:00:00.0</v>
          </cell>
          <cell r="M108" t="str">
            <v>320</v>
          </cell>
          <cell r="N108" t="str">
            <v>度电补助</v>
          </cell>
          <cell r="O108" t="str">
            <v>不同法人</v>
          </cell>
          <cell r="P108" t="str">
            <v>0.13</v>
          </cell>
          <cell r="Q108" t="str">
            <v>全额上网</v>
          </cell>
        </row>
        <row r="108">
          <cell r="S108">
            <v>50174</v>
          </cell>
          <cell r="T108" t="str">
            <v>0</v>
          </cell>
          <cell r="U108">
            <v>24364.49</v>
          </cell>
          <cell r="V108" t="str">
            <v>0</v>
          </cell>
          <cell r="W108" t="str">
            <v>50174</v>
          </cell>
          <cell r="X108">
            <v>18283.41</v>
          </cell>
        </row>
        <row r="109">
          <cell r="G109" t="str">
            <v>0724712425</v>
          </cell>
          <cell r="H109" t="str">
            <v>180610398486</v>
          </cell>
          <cell r="I109" t="str">
            <v>130630197701200315</v>
          </cell>
          <cell r="J109" t="str">
            <v>中国银行股份有限公司涞源支行</v>
          </cell>
          <cell r="K109" t="str">
            <v>101720338240</v>
          </cell>
          <cell r="L109" t="str">
            <v>2018-12-10 00:00:00.0</v>
          </cell>
          <cell r="M109" t="str">
            <v>168</v>
          </cell>
          <cell r="N109" t="str">
            <v>度电补助</v>
          </cell>
          <cell r="O109" t="str">
            <v>不同法人</v>
          </cell>
          <cell r="P109" t="str">
            <v>0.13</v>
          </cell>
          <cell r="Q109" t="str">
            <v>全额上网</v>
          </cell>
        </row>
        <row r="109">
          <cell r="S109">
            <v>22111</v>
          </cell>
          <cell r="T109" t="str">
            <v>0</v>
          </cell>
          <cell r="U109">
            <v>10737.1</v>
          </cell>
          <cell r="V109" t="str">
            <v>0</v>
          </cell>
          <cell r="W109" t="str">
            <v>22111</v>
          </cell>
          <cell r="X109">
            <v>8057.25</v>
          </cell>
        </row>
        <row r="110">
          <cell r="G110" t="str">
            <v>0724712496</v>
          </cell>
          <cell r="H110" t="str">
            <v>180610400031</v>
          </cell>
          <cell r="I110" t="str">
            <v>130630197701200315</v>
          </cell>
          <cell r="J110" t="str">
            <v>中国银行股份有限公司涞源支行</v>
          </cell>
          <cell r="K110" t="str">
            <v>101720338240</v>
          </cell>
          <cell r="L110" t="str">
            <v>2018-12-10 00:00:00.0</v>
          </cell>
          <cell r="M110" t="str">
            <v>320</v>
          </cell>
          <cell r="N110" t="str">
            <v>度电补助</v>
          </cell>
          <cell r="O110" t="str">
            <v>不同法人</v>
          </cell>
          <cell r="P110" t="str">
            <v>0.13</v>
          </cell>
          <cell r="Q110" t="str">
            <v>全额上网</v>
          </cell>
        </row>
        <row r="110">
          <cell r="S110">
            <v>47242</v>
          </cell>
          <cell r="T110" t="str">
            <v>0</v>
          </cell>
          <cell r="U110">
            <v>22940.72</v>
          </cell>
          <cell r="V110" t="str">
            <v>0</v>
          </cell>
          <cell r="W110" t="str">
            <v>47242</v>
          </cell>
          <cell r="X110">
            <v>17214.98</v>
          </cell>
        </row>
        <row r="111">
          <cell r="G111" t="str">
            <v>0724716805</v>
          </cell>
          <cell r="H111" t="str">
            <v>180610399205</v>
          </cell>
          <cell r="I111" t="str">
            <v>130630197701200315</v>
          </cell>
          <cell r="J111" t="str">
            <v>中国银行股份有限公司涞源支行</v>
          </cell>
          <cell r="K111" t="str">
            <v>101720338240</v>
          </cell>
          <cell r="L111" t="str">
            <v>2018-12-09 00:00:00.0</v>
          </cell>
          <cell r="M111" t="str">
            <v>320</v>
          </cell>
          <cell r="N111" t="str">
            <v>度电补助</v>
          </cell>
          <cell r="O111" t="str">
            <v>不同法人</v>
          </cell>
          <cell r="P111" t="str">
            <v>0.13</v>
          </cell>
          <cell r="Q111" t="str">
            <v>全额上网</v>
          </cell>
        </row>
        <row r="111">
          <cell r="S111">
            <v>50184</v>
          </cell>
          <cell r="T111" t="str">
            <v>0</v>
          </cell>
          <cell r="U111">
            <v>24369.35</v>
          </cell>
          <cell r="V111" t="str">
            <v>0</v>
          </cell>
          <cell r="W111" t="str">
            <v>50184</v>
          </cell>
          <cell r="X111">
            <v>18287.05</v>
          </cell>
        </row>
        <row r="112">
          <cell r="G112" t="str">
            <v>0724716850</v>
          </cell>
          <cell r="H112" t="str">
            <v>180610398430</v>
          </cell>
          <cell r="I112" t="str">
            <v>130630197701200315</v>
          </cell>
          <cell r="J112" t="str">
            <v>中国银行股份有限公司涞源支行</v>
          </cell>
          <cell r="K112" t="str">
            <v>101720338240</v>
          </cell>
          <cell r="L112" t="str">
            <v>2018-12-10 00:00:00.0</v>
          </cell>
          <cell r="M112" t="str">
            <v>320</v>
          </cell>
          <cell r="N112" t="str">
            <v>度电补助</v>
          </cell>
          <cell r="O112" t="str">
            <v>不同法人</v>
          </cell>
          <cell r="P112" t="str">
            <v>0.13</v>
          </cell>
          <cell r="Q112" t="str">
            <v>全额上网</v>
          </cell>
        </row>
        <row r="112">
          <cell r="S112">
            <v>50222</v>
          </cell>
          <cell r="T112" t="str">
            <v>0</v>
          </cell>
          <cell r="U112">
            <v>24387.8</v>
          </cell>
          <cell r="V112" t="str">
            <v>0</v>
          </cell>
          <cell r="W112" t="str">
            <v>50222</v>
          </cell>
          <cell r="X112">
            <v>18300.9</v>
          </cell>
        </row>
        <row r="113">
          <cell r="G113" t="str">
            <v>0724716964</v>
          </cell>
          <cell r="H113" t="str">
            <v>180610399227</v>
          </cell>
          <cell r="I113" t="str">
            <v>130630197701200315</v>
          </cell>
          <cell r="J113" t="str">
            <v>中国银行股份有限公司涞源支行</v>
          </cell>
          <cell r="K113" t="str">
            <v>101720338240</v>
          </cell>
          <cell r="L113" t="str">
            <v>2018-12-09 00:00:00.0</v>
          </cell>
          <cell r="M113" t="str">
            <v>320</v>
          </cell>
          <cell r="N113" t="str">
            <v>度电补助</v>
          </cell>
          <cell r="O113" t="str">
            <v>不同法人</v>
          </cell>
          <cell r="P113" t="str">
            <v>0.13</v>
          </cell>
          <cell r="Q113" t="str">
            <v>全额上网</v>
          </cell>
        </row>
        <row r="113">
          <cell r="S113">
            <v>50864</v>
          </cell>
          <cell r="T113" t="str">
            <v>0</v>
          </cell>
          <cell r="U113">
            <v>24699.56</v>
          </cell>
          <cell r="V113" t="str">
            <v>0</v>
          </cell>
          <cell r="W113" t="str">
            <v>50864</v>
          </cell>
          <cell r="X113">
            <v>18534.84</v>
          </cell>
        </row>
        <row r="114">
          <cell r="G114" t="str">
            <v>0724717071</v>
          </cell>
          <cell r="H114" t="str">
            <v>180610399240</v>
          </cell>
          <cell r="I114" t="str">
            <v>130630197701200315</v>
          </cell>
          <cell r="J114" t="str">
            <v>中国银行股份有限公司涞源支行</v>
          </cell>
          <cell r="K114" t="str">
            <v>101720338240</v>
          </cell>
          <cell r="L114" t="str">
            <v>2018-12-10 00:00:00.0</v>
          </cell>
          <cell r="M114" t="str">
            <v>320</v>
          </cell>
          <cell r="N114" t="str">
            <v>度电补助</v>
          </cell>
          <cell r="O114" t="str">
            <v>不同法人</v>
          </cell>
          <cell r="P114" t="str">
            <v>0.13</v>
          </cell>
          <cell r="Q114" t="str">
            <v>全额上网</v>
          </cell>
        </row>
        <row r="114">
          <cell r="S114">
            <v>48113</v>
          </cell>
          <cell r="T114" t="str">
            <v>0</v>
          </cell>
          <cell r="U114">
            <v>23363.67</v>
          </cell>
          <cell r="V114" t="str">
            <v>0</v>
          </cell>
          <cell r="W114" t="str">
            <v>48113</v>
          </cell>
          <cell r="X114">
            <v>17532.38</v>
          </cell>
        </row>
        <row r="115">
          <cell r="G115" t="str">
            <v>0724717101</v>
          </cell>
          <cell r="H115" t="str">
            <v>180610399270</v>
          </cell>
          <cell r="I115" t="str">
            <v>130630197701200315</v>
          </cell>
          <cell r="J115" t="str">
            <v>中国银行股份有限公司涞源支行</v>
          </cell>
          <cell r="K115" t="str">
            <v>101720338240</v>
          </cell>
          <cell r="L115" t="str">
            <v>2018-12-10 00:00:00.0</v>
          </cell>
          <cell r="M115" t="str">
            <v>320</v>
          </cell>
          <cell r="N115" t="str">
            <v>度电补助</v>
          </cell>
          <cell r="O115" t="str">
            <v>不同法人</v>
          </cell>
          <cell r="P115" t="str">
            <v>0.13</v>
          </cell>
          <cell r="Q115" t="str">
            <v>全额上网</v>
          </cell>
        </row>
        <row r="115">
          <cell r="S115">
            <v>49511</v>
          </cell>
          <cell r="T115" t="str">
            <v>0</v>
          </cell>
          <cell r="U115">
            <v>24042.54</v>
          </cell>
          <cell r="V115" t="str">
            <v>0</v>
          </cell>
          <cell r="W115" t="str">
            <v>49511</v>
          </cell>
          <cell r="X115">
            <v>18041.81</v>
          </cell>
        </row>
        <row r="116">
          <cell r="G116" t="str">
            <v>0724717358</v>
          </cell>
          <cell r="H116" t="str">
            <v>180610400039</v>
          </cell>
          <cell r="I116" t="str">
            <v>130630197701200315</v>
          </cell>
          <cell r="J116" t="str">
            <v>中国银行股份有限公司涞源支行</v>
          </cell>
          <cell r="K116" t="str">
            <v>101720338240</v>
          </cell>
          <cell r="L116" t="str">
            <v>2018-12-10 00:00:00.0</v>
          </cell>
          <cell r="M116" t="str">
            <v>320</v>
          </cell>
          <cell r="N116" t="str">
            <v>度电补助</v>
          </cell>
          <cell r="O116" t="str">
            <v>不同法人</v>
          </cell>
          <cell r="P116" t="str">
            <v>0.13</v>
          </cell>
          <cell r="Q116" t="str">
            <v>全额上网</v>
          </cell>
        </row>
        <row r="116">
          <cell r="S116">
            <v>47332</v>
          </cell>
          <cell r="T116" t="str">
            <v>0</v>
          </cell>
          <cell r="U116">
            <v>22984.42</v>
          </cell>
          <cell r="V116" t="str">
            <v>0</v>
          </cell>
          <cell r="W116" t="str">
            <v>47332</v>
          </cell>
          <cell r="X116">
            <v>17247.78</v>
          </cell>
        </row>
        <row r="117">
          <cell r="G117" t="str">
            <v>0724719556</v>
          </cell>
          <cell r="H117" t="str">
            <v>180611427808</v>
          </cell>
          <cell r="I117" t="str">
            <v>130630197701200315</v>
          </cell>
          <cell r="J117" t="str">
            <v>中国银行股份有限公司涞源支行</v>
          </cell>
          <cell r="K117" t="str">
            <v>101720338240</v>
          </cell>
          <cell r="L117" t="str">
            <v>2018-12-10 00:00:00.0</v>
          </cell>
          <cell r="M117" t="str">
            <v>320</v>
          </cell>
          <cell r="N117" t="str">
            <v>度电补助</v>
          </cell>
          <cell r="O117" t="str">
            <v>不同法人</v>
          </cell>
          <cell r="P117" t="str">
            <v>0.13</v>
          </cell>
          <cell r="Q117" t="str">
            <v>全额上网</v>
          </cell>
        </row>
        <row r="117">
          <cell r="S117">
            <v>49676</v>
          </cell>
          <cell r="T117" t="str">
            <v>0</v>
          </cell>
          <cell r="U117">
            <v>24122.67</v>
          </cell>
          <cell r="V117" t="str">
            <v>0</v>
          </cell>
          <cell r="W117" t="str">
            <v>49676</v>
          </cell>
          <cell r="X117">
            <v>18101.93</v>
          </cell>
        </row>
        <row r="118">
          <cell r="G118" t="str">
            <v>0724719598</v>
          </cell>
          <cell r="H118" t="str">
            <v>180611427901</v>
          </cell>
          <cell r="I118" t="str">
            <v>130630197701200315</v>
          </cell>
          <cell r="J118" t="str">
            <v>中国银行股份有限公司涞源支行</v>
          </cell>
          <cell r="K118" t="str">
            <v>101720338240</v>
          </cell>
          <cell r="L118" t="str">
            <v>2018-12-10 00:00:00.0</v>
          </cell>
          <cell r="M118" t="str">
            <v>320</v>
          </cell>
          <cell r="N118" t="str">
            <v>度电补助</v>
          </cell>
          <cell r="O118" t="str">
            <v>不同法人</v>
          </cell>
          <cell r="P118" t="str">
            <v>0.13</v>
          </cell>
          <cell r="Q118" t="str">
            <v>全额上网</v>
          </cell>
        </row>
        <row r="118">
          <cell r="S118">
            <v>50552</v>
          </cell>
          <cell r="T118" t="str">
            <v>0</v>
          </cell>
          <cell r="U118">
            <v>24548.05</v>
          </cell>
          <cell r="V118" t="str">
            <v>0</v>
          </cell>
          <cell r="W118" t="str">
            <v>50552</v>
          </cell>
          <cell r="X118">
            <v>18421.15</v>
          </cell>
        </row>
        <row r="119">
          <cell r="G119" t="str">
            <v>0724719673</v>
          </cell>
          <cell r="H119" t="str">
            <v>180611429133</v>
          </cell>
          <cell r="I119" t="str">
            <v>130630197701200315</v>
          </cell>
          <cell r="J119" t="str">
            <v>中国银行股份有限公司涞源支行</v>
          </cell>
          <cell r="K119" t="str">
            <v>101720338240</v>
          </cell>
          <cell r="L119" t="str">
            <v>2018-12-10 00:00:00.0</v>
          </cell>
          <cell r="M119" t="str">
            <v>320</v>
          </cell>
          <cell r="N119" t="str">
            <v>度电补助</v>
          </cell>
          <cell r="O119" t="str">
            <v>不同法人</v>
          </cell>
          <cell r="P119" t="str">
            <v>0.13</v>
          </cell>
          <cell r="Q119" t="str">
            <v>全额上网</v>
          </cell>
        </row>
        <row r="119">
          <cell r="S119">
            <v>0</v>
          </cell>
          <cell r="T119" t="str">
            <v>0</v>
          </cell>
          <cell r="U119" t="str">
            <v/>
          </cell>
          <cell r="V119" t="str">
            <v/>
          </cell>
          <cell r="W119" t="str">
            <v>0</v>
          </cell>
          <cell r="X119">
            <v>0</v>
          </cell>
        </row>
        <row r="120">
          <cell r="G120" t="str">
            <v>0724719787</v>
          </cell>
          <cell r="H120" t="str">
            <v>180611429259</v>
          </cell>
          <cell r="I120" t="str">
            <v>130630197701200315</v>
          </cell>
          <cell r="J120" t="str">
            <v>中国银行股份有限公司涞源支行</v>
          </cell>
          <cell r="K120" t="str">
            <v>101720338240</v>
          </cell>
          <cell r="L120" t="str">
            <v>2018-12-10 00:00:00.0</v>
          </cell>
          <cell r="M120" t="str">
            <v>320</v>
          </cell>
          <cell r="N120" t="str">
            <v>度电补助</v>
          </cell>
          <cell r="O120" t="str">
            <v>不同法人</v>
          </cell>
          <cell r="P120" t="str">
            <v>0.13</v>
          </cell>
          <cell r="Q120" t="str">
            <v>全额上网</v>
          </cell>
        </row>
        <row r="120">
          <cell r="S120">
            <v>47580</v>
          </cell>
          <cell r="T120" t="str">
            <v>0</v>
          </cell>
          <cell r="U120">
            <v>23104.85</v>
          </cell>
          <cell r="V120" t="str">
            <v>0</v>
          </cell>
          <cell r="W120" t="str">
            <v>47580</v>
          </cell>
          <cell r="X120">
            <v>17338.15</v>
          </cell>
        </row>
        <row r="121">
          <cell r="G121" t="str">
            <v>0724720433</v>
          </cell>
          <cell r="H121" t="str">
            <v>180611429353</v>
          </cell>
          <cell r="I121" t="str">
            <v>130630197701200315</v>
          </cell>
          <cell r="J121" t="str">
            <v>中国银行股份有限公司涞源支行</v>
          </cell>
          <cell r="K121" t="str">
            <v>101720338240</v>
          </cell>
          <cell r="L121" t="str">
            <v>2018-12-10 00:00:00.0</v>
          </cell>
          <cell r="M121" t="str">
            <v>320</v>
          </cell>
          <cell r="N121" t="str">
            <v>度电补助</v>
          </cell>
          <cell r="O121" t="str">
            <v>不同法人</v>
          </cell>
          <cell r="P121" t="str">
            <v>0.13</v>
          </cell>
          <cell r="Q121" t="str">
            <v>全额上网</v>
          </cell>
        </row>
        <row r="121">
          <cell r="S121">
            <v>49712</v>
          </cell>
          <cell r="T121" t="str">
            <v>0</v>
          </cell>
          <cell r="U121">
            <v>24140.15</v>
          </cell>
          <cell r="V121" t="str">
            <v>0</v>
          </cell>
          <cell r="W121" t="str">
            <v>49712</v>
          </cell>
          <cell r="X121">
            <v>18115.05</v>
          </cell>
        </row>
        <row r="122">
          <cell r="G122" t="str">
            <v>0724722194</v>
          </cell>
          <cell r="H122" t="str">
            <v>180611429436</v>
          </cell>
          <cell r="I122" t="str">
            <v>130630197701200315</v>
          </cell>
          <cell r="J122" t="str">
            <v>中国银行股份有限公司涞源支行</v>
          </cell>
          <cell r="K122" t="str">
            <v>101720338240</v>
          </cell>
          <cell r="L122" t="str">
            <v>2018-12-11 00:00:00.0</v>
          </cell>
          <cell r="M122" t="str">
            <v>320</v>
          </cell>
          <cell r="N122" t="str">
            <v>度电补助</v>
          </cell>
          <cell r="O122" t="str">
            <v>不同法人</v>
          </cell>
          <cell r="P122" t="str">
            <v>0.13</v>
          </cell>
          <cell r="Q122" t="str">
            <v>全额上网</v>
          </cell>
        </row>
        <row r="122">
          <cell r="S122">
            <v>49402</v>
          </cell>
          <cell r="T122" t="str">
            <v>0</v>
          </cell>
          <cell r="U122">
            <v>23989.61</v>
          </cell>
          <cell r="V122" t="str">
            <v>0</v>
          </cell>
          <cell r="W122" t="str">
            <v>49402</v>
          </cell>
          <cell r="X122">
            <v>18002.09</v>
          </cell>
        </row>
        <row r="123">
          <cell r="G123" t="str">
            <v>0724722471</v>
          </cell>
          <cell r="H123" t="str">
            <v>180611431085</v>
          </cell>
          <cell r="I123" t="str">
            <v>130630197701200315</v>
          </cell>
          <cell r="J123" t="str">
            <v>中国银行股份有限公司涞源支行</v>
          </cell>
          <cell r="K123" t="str">
            <v>101720338240</v>
          </cell>
          <cell r="L123" t="str">
            <v>2018-12-10 00:00:00.0</v>
          </cell>
          <cell r="M123" t="str">
            <v>320</v>
          </cell>
          <cell r="N123" t="str">
            <v>度电补助</v>
          </cell>
          <cell r="O123" t="str">
            <v>不同法人</v>
          </cell>
          <cell r="P123" t="str">
            <v>0.13</v>
          </cell>
          <cell r="Q123" t="str">
            <v>全额上网</v>
          </cell>
        </row>
        <row r="123">
          <cell r="S123">
            <v>47885</v>
          </cell>
          <cell r="T123" t="str">
            <v>0</v>
          </cell>
          <cell r="U123">
            <v>23252.96</v>
          </cell>
          <cell r="V123" t="str">
            <v>0</v>
          </cell>
          <cell r="W123" t="str">
            <v>47885</v>
          </cell>
          <cell r="X123">
            <v>17449.29</v>
          </cell>
        </row>
        <row r="124">
          <cell r="G124" t="str">
            <v>0724722673</v>
          </cell>
          <cell r="H124" t="str">
            <v>180611431223</v>
          </cell>
          <cell r="I124" t="str">
            <v>130630197701200315</v>
          </cell>
          <cell r="J124" t="str">
            <v>中国银行股份有限公司涞源支行</v>
          </cell>
          <cell r="K124" t="str">
            <v>101720338240</v>
          </cell>
          <cell r="L124" t="str">
            <v>2018-12-10 00:00:00.0</v>
          </cell>
          <cell r="M124" t="str">
            <v>320</v>
          </cell>
          <cell r="N124" t="str">
            <v>度电补助</v>
          </cell>
          <cell r="O124" t="str">
            <v>不同法人</v>
          </cell>
          <cell r="P124" t="str">
            <v>0.13</v>
          </cell>
          <cell r="Q124" t="str">
            <v>全额上网</v>
          </cell>
        </row>
        <row r="124">
          <cell r="S124">
            <v>49490</v>
          </cell>
          <cell r="T124" t="str">
            <v>0</v>
          </cell>
          <cell r="U124">
            <v>24032.34</v>
          </cell>
          <cell r="V124" t="str">
            <v>0</v>
          </cell>
          <cell r="W124" t="str">
            <v>49490</v>
          </cell>
          <cell r="X124">
            <v>18034.16</v>
          </cell>
        </row>
        <row r="125">
          <cell r="G125" t="str">
            <v>0724722859</v>
          </cell>
          <cell r="H125" t="str">
            <v>180611426906</v>
          </cell>
          <cell r="I125" t="str">
            <v>130630197701200315</v>
          </cell>
          <cell r="J125" t="str">
            <v>中国银行股份有限公司涞源支行</v>
          </cell>
          <cell r="K125" t="str">
            <v>101720338240</v>
          </cell>
          <cell r="L125" t="str">
            <v>2018-12-09 00:00:00.0</v>
          </cell>
          <cell r="M125" t="str">
            <v>320</v>
          </cell>
          <cell r="N125" t="str">
            <v>度电补助</v>
          </cell>
          <cell r="O125" t="str">
            <v>不同法人</v>
          </cell>
          <cell r="P125" t="str">
            <v>0.13</v>
          </cell>
          <cell r="Q125" t="str">
            <v>全额上网</v>
          </cell>
        </row>
        <row r="125">
          <cell r="S125">
            <v>49340</v>
          </cell>
          <cell r="T125" t="str">
            <v>0</v>
          </cell>
          <cell r="U125">
            <v>23959.5</v>
          </cell>
          <cell r="V125" t="str">
            <v>0</v>
          </cell>
          <cell r="W125" t="str">
            <v>49340</v>
          </cell>
          <cell r="X125">
            <v>17979.5</v>
          </cell>
        </row>
        <row r="126">
          <cell r="G126" t="str">
            <v>0724737174</v>
          </cell>
          <cell r="H126" t="str">
            <v>180611445883</v>
          </cell>
          <cell r="I126" t="str">
            <v>130630197712224013</v>
          </cell>
          <cell r="J126" t="str">
            <v>中国银行股份有限公司涞源支行</v>
          </cell>
          <cell r="K126" t="str">
            <v>101720338240</v>
          </cell>
          <cell r="L126" t="str">
            <v>2018-12-10 00:00:00.0</v>
          </cell>
          <cell r="M126" t="str">
            <v>320</v>
          </cell>
          <cell r="N126" t="str">
            <v>度电补助</v>
          </cell>
          <cell r="O126" t="str">
            <v>不同法人</v>
          </cell>
          <cell r="P126" t="str">
            <v>0.13</v>
          </cell>
          <cell r="Q126" t="str">
            <v>全额上网</v>
          </cell>
        </row>
        <row r="126">
          <cell r="S126">
            <v>47038</v>
          </cell>
          <cell r="T126" t="str">
            <v>0</v>
          </cell>
          <cell r="U126">
            <v>22841.65</v>
          </cell>
          <cell r="V126" t="str">
            <v>0</v>
          </cell>
          <cell r="W126" t="str">
            <v>47038</v>
          </cell>
          <cell r="X126">
            <v>17140.65</v>
          </cell>
        </row>
        <row r="127">
          <cell r="G127" t="str">
            <v>0724763029</v>
          </cell>
          <cell r="H127" t="str">
            <v>180611481266</v>
          </cell>
          <cell r="I127" t="str">
            <v>130630197712224013</v>
          </cell>
          <cell r="J127" t="str">
            <v>中国银行股份有限公司涞源支行</v>
          </cell>
          <cell r="K127" t="str">
            <v>101720338240</v>
          </cell>
          <cell r="L127" t="str">
            <v>2018-12-10 00:00:00.0</v>
          </cell>
          <cell r="M127" t="str">
            <v>320</v>
          </cell>
          <cell r="N127" t="str">
            <v>度电补助</v>
          </cell>
          <cell r="O127" t="str">
            <v>不同法人</v>
          </cell>
          <cell r="P127" t="str">
            <v>0.13</v>
          </cell>
          <cell r="Q127" t="str">
            <v>全额上网</v>
          </cell>
        </row>
        <row r="127">
          <cell r="S127">
            <v>47930</v>
          </cell>
          <cell r="T127" t="str">
            <v>0</v>
          </cell>
          <cell r="U127">
            <v>23274.81</v>
          </cell>
          <cell r="V127" t="str">
            <v>0</v>
          </cell>
          <cell r="W127" t="str">
            <v>47930</v>
          </cell>
          <cell r="X127">
            <v>17465.69</v>
          </cell>
        </row>
        <row r="128">
          <cell r="G128" t="str">
            <v>0724764660</v>
          </cell>
          <cell r="H128" t="str">
            <v>180611481770</v>
          </cell>
          <cell r="I128" t="str">
            <v>130630197712224013</v>
          </cell>
          <cell r="J128" t="str">
            <v>中国银行股份有限公司涞源支行</v>
          </cell>
          <cell r="K128" t="str">
            <v>101720338240</v>
          </cell>
          <cell r="L128" t="str">
            <v>2018-12-02 00:00:00.0</v>
          </cell>
          <cell r="M128" t="str">
            <v>320</v>
          </cell>
          <cell r="N128" t="str">
            <v>度电补助</v>
          </cell>
          <cell r="O128" t="str">
            <v>不同法人</v>
          </cell>
          <cell r="P128" t="str">
            <v>0.13</v>
          </cell>
          <cell r="Q128" t="str">
            <v>全额上网</v>
          </cell>
        </row>
        <row r="128">
          <cell r="S128">
            <v>51562</v>
          </cell>
          <cell r="T128" t="str">
            <v>0</v>
          </cell>
          <cell r="U128">
            <v>25038.51</v>
          </cell>
          <cell r="V128" t="str">
            <v>0</v>
          </cell>
          <cell r="W128" t="str">
            <v>51562</v>
          </cell>
          <cell r="X128">
            <v>18789.19</v>
          </cell>
        </row>
        <row r="129">
          <cell r="G129" t="str">
            <v>0724879441</v>
          </cell>
          <cell r="H129" t="str">
            <v>180613745978</v>
          </cell>
          <cell r="I129" t="str">
            <v>130630197701200315</v>
          </cell>
          <cell r="J129" t="str">
            <v>中国银行股份有限公司涞源支行</v>
          </cell>
          <cell r="K129" t="str">
            <v>101720338240</v>
          </cell>
          <cell r="L129" t="str">
            <v>2018-12-10 00:00:00.0</v>
          </cell>
          <cell r="M129" t="str">
            <v>320</v>
          </cell>
          <cell r="N129" t="str">
            <v>度电补助</v>
          </cell>
          <cell r="O129" t="str">
            <v>不同法人</v>
          </cell>
          <cell r="P129" t="str">
            <v>0.13</v>
          </cell>
          <cell r="Q129" t="str">
            <v>全额上网</v>
          </cell>
        </row>
        <row r="129">
          <cell r="S129">
            <v>49284</v>
          </cell>
          <cell r="T129" t="str">
            <v>0</v>
          </cell>
          <cell r="U129">
            <v>23932.31</v>
          </cell>
          <cell r="V129" t="str">
            <v>0</v>
          </cell>
          <cell r="W129" t="str">
            <v>49284</v>
          </cell>
          <cell r="X129">
            <v>17959.09</v>
          </cell>
        </row>
        <row r="130">
          <cell r="G130" t="str">
            <v>0724889888</v>
          </cell>
          <cell r="H130" t="str">
            <v>180613746125</v>
          </cell>
          <cell r="I130" t="str">
            <v>130630197701200315</v>
          </cell>
          <cell r="J130" t="str">
            <v>中国银行股份有限公司涞源支行</v>
          </cell>
          <cell r="K130" t="str">
            <v>101720338240</v>
          </cell>
          <cell r="L130" t="str">
            <v>2018-12-09 00:00:00.0</v>
          </cell>
          <cell r="M130" t="str">
            <v>320</v>
          </cell>
          <cell r="N130" t="str">
            <v>度电补助</v>
          </cell>
          <cell r="O130" t="str">
            <v>不同法人</v>
          </cell>
          <cell r="P130" t="str">
            <v>0.13</v>
          </cell>
          <cell r="Q130" t="str">
            <v>全额上网</v>
          </cell>
        </row>
        <row r="130">
          <cell r="S130">
            <v>46603</v>
          </cell>
          <cell r="T130" t="str">
            <v>0</v>
          </cell>
          <cell r="U130">
            <v>22630.42</v>
          </cell>
          <cell r="V130" t="str">
            <v>0</v>
          </cell>
          <cell r="W130" t="str">
            <v>46603</v>
          </cell>
          <cell r="X130">
            <v>16982.13</v>
          </cell>
        </row>
        <row r="131">
          <cell r="G131" t="str">
            <v>0725133465</v>
          </cell>
          <cell r="H131" t="str">
            <v>180619649159</v>
          </cell>
          <cell r="I131" t="str">
            <v>130630197712224013</v>
          </cell>
          <cell r="J131" t="str">
            <v>中国银行股份有限公司涞源支行</v>
          </cell>
          <cell r="K131" t="str">
            <v>101720338240</v>
          </cell>
          <cell r="L131" t="str">
            <v>2018-12-02 00:00:00.0</v>
          </cell>
          <cell r="M131" t="str">
            <v>79</v>
          </cell>
          <cell r="N131" t="str">
            <v>度电补助</v>
          </cell>
          <cell r="O131" t="str">
            <v>不同法人</v>
          </cell>
          <cell r="P131" t="str">
            <v>0.13</v>
          </cell>
          <cell r="Q131" t="str">
            <v>全额上网</v>
          </cell>
        </row>
        <row r="131">
          <cell r="S131">
            <v>6479</v>
          </cell>
          <cell r="T131" t="str">
            <v>0</v>
          </cell>
          <cell r="U131">
            <v>3146.2</v>
          </cell>
          <cell r="V131" t="str">
            <v>0</v>
          </cell>
          <cell r="W131" t="str">
            <v>6479</v>
          </cell>
          <cell r="X131">
            <v>2360.95</v>
          </cell>
        </row>
        <row r="132">
          <cell r="G132" t="str">
            <v>0725133537</v>
          </cell>
          <cell r="H132" t="str">
            <v>180619649071</v>
          </cell>
          <cell r="I132" t="str">
            <v>130630197712224013</v>
          </cell>
          <cell r="J132" t="str">
            <v>中国银行股份有限公司涞源支行</v>
          </cell>
          <cell r="K132" t="str">
            <v>101720338240</v>
          </cell>
          <cell r="L132" t="str">
            <v>2018-12-09 00:00:00.0</v>
          </cell>
          <cell r="M132" t="str">
            <v>320</v>
          </cell>
          <cell r="N132" t="str">
            <v>度电补助</v>
          </cell>
          <cell r="O132" t="str">
            <v>不同法人</v>
          </cell>
          <cell r="P132" t="str">
            <v>0.13</v>
          </cell>
          <cell r="Q132" t="str">
            <v>全额上网</v>
          </cell>
        </row>
        <row r="132">
          <cell r="S132">
            <v>47519</v>
          </cell>
          <cell r="T132" t="str">
            <v>0</v>
          </cell>
          <cell r="U132">
            <v>23075.23</v>
          </cell>
          <cell r="V132" t="str">
            <v>0</v>
          </cell>
          <cell r="W132" t="str">
            <v>47519</v>
          </cell>
          <cell r="X132">
            <v>17315.92</v>
          </cell>
        </row>
        <row r="133">
          <cell r="G133" t="str">
            <v>0726198728</v>
          </cell>
          <cell r="H133" t="str">
            <v>180707972619</v>
          </cell>
          <cell r="I133" t="str">
            <v>130630197701200315</v>
          </cell>
          <cell r="J133" t="str">
            <v>中国银行股份有限公司涞源支行</v>
          </cell>
          <cell r="K133" t="str">
            <v>101720338240</v>
          </cell>
          <cell r="L133" t="str">
            <v>2018-12-02 00:00:00.0</v>
          </cell>
          <cell r="M133" t="str">
            <v>320</v>
          </cell>
          <cell r="N133" t="str">
            <v>度电补助</v>
          </cell>
          <cell r="O133" t="str">
            <v>不同法人</v>
          </cell>
          <cell r="P133" t="str">
            <v>0.13</v>
          </cell>
          <cell r="Q133" t="str">
            <v>全额上网</v>
          </cell>
        </row>
        <row r="133">
          <cell r="S133">
            <v>51013</v>
          </cell>
          <cell r="T133" t="str">
            <v>0</v>
          </cell>
          <cell r="U133">
            <v>24771.91</v>
          </cell>
          <cell r="V133" t="str">
            <v>0</v>
          </cell>
          <cell r="W133" t="str">
            <v>51013</v>
          </cell>
          <cell r="X133">
            <v>18589.14</v>
          </cell>
        </row>
        <row r="134">
          <cell r="G134" t="str">
            <v>0730795144</v>
          </cell>
          <cell r="H134" t="str">
            <v>181017997078</v>
          </cell>
          <cell r="I134" t="str">
            <v>132424197403196729</v>
          </cell>
          <cell r="J134" t="str">
            <v>中国银行股份有限公司涞源支行</v>
          </cell>
          <cell r="K134" t="str">
            <v>101720338240</v>
          </cell>
          <cell r="L134" t="str">
            <v>2018-12-10 00:00:00.0</v>
          </cell>
          <cell r="M134" t="str">
            <v>204</v>
          </cell>
          <cell r="N134" t="str">
            <v>度电补助</v>
          </cell>
          <cell r="O134" t="str">
            <v>不同法人</v>
          </cell>
          <cell r="P134" t="str">
            <v>0.13</v>
          </cell>
          <cell r="Q134" t="str">
            <v>全额上网</v>
          </cell>
        </row>
        <row r="134">
          <cell r="S134">
            <v>20610</v>
          </cell>
          <cell r="T134" t="str">
            <v>0</v>
          </cell>
          <cell r="U134">
            <v>10008.22</v>
          </cell>
          <cell r="V134" t="str">
            <v>0</v>
          </cell>
          <cell r="W134" t="str">
            <v>20610</v>
          </cell>
          <cell r="X134">
            <v>7510.28</v>
          </cell>
        </row>
        <row r="135">
          <cell r="G135" t="str">
            <v>0730799784</v>
          </cell>
          <cell r="H135" t="str">
            <v>181017009526</v>
          </cell>
          <cell r="I135" t="str">
            <v>132424197403196729</v>
          </cell>
          <cell r="J135" t="str">
            <v>中国银行股份有限公司涞源支行</v>
          </cell>
          <cell r="K135" t="str">
            <v>101720338240</v>
          </cell>
          <cell r="L135" t="str">
            <v>2018-12-10 00:00:00.0</v>
          </cell>
          <cell r="M135" t="str">
            <v>320</v>
          </cell>
          <cell r="N135" t="str">
            <v>度电补助</v>
          </cell>
          <cell r="O135" t="str">
            <v>不同法人</v>
          </cell>
          <cell r="P135" t="str">
            <v>0.13</v>
          </cell>
          <cell r="Q135" t="str">
            <v>全额上网</v>
          </cell>
        </row>
        <row r="135">
          <cell r="S135">
            <v>48406</v>
          </cell>
          <cell r="T135" t="str">
            <v>0</v>
          </cell>
          <cell r="U135">
            <v>23505.95</v>
          </cell>
          <cell r="V135" t="str">
            <v>0</v>
          </cell>
          <cell r="W135" t="str">
            <v>48406</v>
          </cell>
          <cell r="X135">
            <v>17639.15</v>
          </cell>
        </row>
        <row r="136">
          <cell r="G136" t="str">
            <v>0730801612</v>
          </cell>
          <cell r="H136" t="str">
            <v>181017080903</v>
          </cell>
          <cell r="I136" t="str">
            <v>132424197403196729</v>
          </cell>
          <cell r="J136" t="str">
            <v>中国银行股份有限公司涞源支行</v>
          </cell>
          <cell r="K136" t="str">
            <v>101720338240</v>
          </cell>
          <cell r="L136" t="str">
            <v>2018-12-10 00:00:00.0</v>
          </cell>
          <cell r="M136" t="str">
            <v>320</v>
          </cell>
          <cell r="N136" t="str">
            <v>度电补助</v>
          </cell>
          <cell r="O136" t="str">
            <v>不同法人</v>
          </cell>
          <cell r="P136" t="str">
            <v>0.13</v>
          </cell>
          <cell r="Q136" t="str">
            <v>全额上网</v>
          </cell>
        </row>
        <row r="136">
          <cell r="S136">
            <v>47854</v>
          </cell>
          <cell r="T136" t="str">
            <v>0</v>
          </cell>
          <cell r="U136">
            <v>23237.9</v>
          </cell>
          <cell r="V136" t="str">
            <v>0</v>
          </cell>
          <cell r="W136" t="str">
            <v>47854</v>
          </cell>
          <cell r="X136">
            <v>17438</v>
          </cell>
        </row>
        <row r="137">
          <cell r="G137" t="str">
            <v>0730801843</v>
          </cell>
          <cell r="H137" t="str">
            <v>181017080174</v>
          </cell>
          <cell r="I137" t="str">
            <v>132424197403196729</v>
          </cell>
          <cell r="J137" t="str">
            <v>中国银行股份有限公司涞源支行</v>
          </cell>
          <cell r="K137" t="str">
            <v>101720338240</v>
          </cell>
          <cell r="L137" t="str">
            <v>2018-12-09 00:00:00.0</v>
          </cell>
          <cell r="M137" t="str">
            <v>320</v>
          </cell>
          <cell r="N137" t="str">
            <v>度电补助</v>
          </cell>
          <cell r="O137" t="str">
            <v>不同法人</v>
          </cell>
          <cell r="P137" t="str">
            <v>0.13</v>
          </cell>
          <cell r="Q137" t="str">
            <v>全额上网</v>
          </cell>
        </row>
        <row r="137">
          <cell r="S137">
            <v>49272</v>
          </cell>
          <cell r="T137" t="str">
            <v>0</v>
          </cell>
          <cell r="U137">
            <v>23926.48</v>
          </cell>
          <cell r="V137" t="str">
            <v>0</v>
          </cell>
          <cell r="W137" t="str">
            <v>49272</v>
          </cell>
          <cell r="X137">
            <v>17954.72</v>
          </cell>
        </row>
        <row r="138">
          <cell r="G138" t="str">
            <v>0730803520</v>
          </cell>
          <cell r="H138" t="str">
            <v>181017069317</v>
          </cell>
          <cell r="I138" t="str">
            <v>132424197403196729</v>
          </cell>
          <cell r="J138" t="str">
            <v>中国银行股份有限公司涞源支行</v>
          </cell>
          <cell r="K138" t="str">
            <v>101720338240</v>
          </cell>
          <cell r="L138" t="str">
            <v>2018-12-10 00:00:00.0</v>
          </cell>
          <cell r="M138" t="str">
            <v>320</v>
          </cell>
          <cell r="N138" t="str">
            <v>度电补助</v>
          </cell>
          <cell r="O138" t="str">
            <v>不同法人</v>
          </cell>
          <cell r="P138" t="str">
            <v>0.13</v>
          </cell>
          <cell r="Q138" t="str">
            <v>全额上网</v>
          </cell>
        </row>
        <row r="138">
          <cell r="S138">
            <v>48979</v>
          </cell>
          <cell r="T138" t="str">
            <v>0</v>
          </cell>
          <cell r="U138">
            <v>23784.2</v>
          </cell>
          <cell r="V138" t="str">
            <v>0</v>
          </cell>
          <cell r="W138" t="str">
            <v>48979</v>
          </cell>
          <cell r="X138">
            <v>17847.95</v>
          </cell>
        </row>
        <row r="139">
          <cell r="G139" t="str">
            <v>0730805308</v>
          </cell>
          <cell r="H139" t="str">
            <v>181017080658</v>
          </cell>
          <cell r="I139" t="str">
            <v>132424197403196729</v>
          </cell>
          <cell r="J139" t="str">
            <v>中国银行股份有限公司涞源支行</v>
          </cell>
          <cell r="K139" t="str">
            <v>101720338240</v>
          </cell>
          <cell r="L139" t="str">
            <v>2018-12-10 00:00:00.0</v>
          </cell>
          <cell r="M139" t="str">
            <v>320</v>
          </cell>
          <cell r="N139" t="str">
            <v>度电补助</v>
          </cell>
          <cell r="O139" t="str">
            <v>不同法人</v>
          </cell>
          <cell r="P139" t="str">
            <v>0.13</v>
          </cell>
          <cell r="Q139" t="str">
            <v>全额上网</v>
          </cell>
        </row>
        <row r="139">
          <cell r="S139">
            <v>50036</v>
          </cell>
          <cell r="T139" t="str">
            <v>0</v>
          </cell>
          <cell r="U139">
            <v>24297.48</v>
          </cell>
          <cell r="V139" t="str">
            <v>0</v>
          </cell>
          <cell r="W139" t="str">
            <v>50036</v>
          </cell>
          <cell r="X139">
            <v>18233.12</v>
          </cell>
        </row>
        <row r="140">
          <cell r="G140" t="str">
            <v>0730828556</v>
          </cell>
          <cell r="H140" t="str">
            <v>181017105546</v>
          </cell>
          <cell r="I140" t="str">
            <v>130630197701200315</v>
          </cell>
          <cell r="J140" t="str">
            <v>中国银行股份有限公司涞源支行</v>
          </cell>
          <cell r="K140" t="str">
            <v>101720338240</v>
          </cell>
          <cell r="L140" t="str">
            <v>2018-12-06 00:00:00.0</v>
          </cell>
          <cell r="M140" t="str">
            <v>320</v>
          </cell>
          <cell r="N140" t="str">
            <v>度电补助</v>
          </cell>
          <cell r="O140" t="str">
            <v>不同法人</v>
          </cell>
          <cell r="P140" t="str">
            <v>0.13</v>
          </cell>
          <cell r="Q140" t="str">
            <v>全额上网</v>
          </cell>
        </row>
        <row r="140">
          <cell r="S140">
            <v>51464</v>
          </cell>
          <cell r="T140" t="str">
            <v>0</v>
          </cell>
          <cell r="U140">
            <v>24990.92</v>
          </cell>
          <cell r="V140" t="str">
            <v>0</v>
          </cell>
          <cell r="W140" t="str">
            <v>51464</v>
          </cell>
          <cell r="X140">
            <v>18753.48</v>
          </cell>
        </row>
        <row r="141">
          <cell r="G141" t="str">
            <v>0730829458</v>
          </cell>
          <cell r="H141" t="str">
            <v>181017105746</v>
          </cell>
          <cell r="I141" t="str">
            <v>130630197701200315</v>
          </cell>
          <cell r="J141" t="str">
            <v>中国银行股份有限公司涞源支行</v>
          </cell>
          <cell r="K141" t="str">
            <v>101720338240</v>
          </cell>
          <cell r="L141" t="str">
            <v>2018-12-06 00:00:00.0</v>
          </cell>
          <cell r="M141" t="str">
            <v>183</v>
          </cell>
          <cell r="N141" t="str">
            <v>度电补助</v>
          </cell>
          <cell r="O141" t="str">
            <v>不同法人</v>
          </cell>
          <cell r="P141" t="str">
            <v>0.13</v>
          </cell>
          <cell r="Q141" t="str">
            <v>全额上网</v>
          </cell>
        </row>
        <row r="141">
          <cell r="S141">
            <v>26239</v>
          </cell>
          <cell r="T141" t="str">
            <v>0</v>
          </cell>
          <cell r="U141">
            <v>12741.66</v>
          </cell>
          <cell r="V141" t="str">
            <v>0</v>
          </cell>
          <cell r="W141" t="str">
            <v>26239</v>
          </cell>
          <cell r="X141">
            <v>9561.49</v>
          </cell>
        </row>
        <row r="142">
          <cell r="G142" t="str">
            <v>0731273979</v>
          </cell>
          <cell r="H142" t="str">
            <v>181024918283</v>
          </cell>
          <cell r="I142" t="str">
            <v>130630197701200315</v>
          </cell>
          <cell r="J142" t="str">
            <v>中国银行股份有限公司涞源支行</v>
          </cell>
          <cell r="K142" t="str">
            <v>101720338240</v>
          </cell>
          <cell r="L142" t="str">
            <v>2018-11-30 00:00:00.0</v>
          </cell>
          <cell r="M142" t="str">
            <v>320</v>
          </cell>
          <cell r="N142" t="str">
            <v>度电补助</v>
          </cell>
          <cell r="O142" t="str">
            <v>不同法人</v>
          </cell>
          <cell r="P142" t="str">
            <v>0.13</v>
          </cell>
          <cell r="Q142" t="str">
            <v>全额上网</v>
          </cell>
        </row>
        <row r="142">
          <cell r="S142">
            <v>50972</v>
          </cell>
          <cell r="T142" t="str">
            <v>0</v>
          </cell>
          <cell r="U142">
            <v>24752</v>
          </cell>
          <cell r="V142" t="str">
            <v>0</v>
          </cell>
          <cell r="W142" t="str">
            <v>50972</v>
          </cell>
          <cell r="X142">
            <v>18574.2</v>
          </cell>
        </row>
        <row r="143">
          <cell r="G143" t="str">
            <v>0731429167</v>
          </cell>
          <cell r="H143" t="str">
            <v>181026112660</v>
          </cell>
          <cell r="I143" t="str">
            <v>130630197701200315</v>
          </cell>
          <cell r="J143" t="str">
            <v>中国银行股份有限公司涞源支行</v>
          </cell>
          <cell r="K143" t="str">
            <v>101720338240</v>
          </cell>
          <cell r="L143" t="str">
            <v>2018-10-26 00:00:00.0</v>
          </cell>
          <cell r="M143" t="str">
            <v>100</v>
          </cell>
          <cell r="N143" t="str">
            <v>度电补助</v>
          </cell>
          <cell r="O143" t="str">
            <v>不同法人</v>
          </cell>
          <cell r="P143" t="str">
            <v>0.13</v>
          </cell>
          <cell r="Q143" t="str">
            <v>全额上网</v>
          </cell>
        </row>
        <row r="143">
          <cell r="S143">
            <v>15240</v>
          </cell>
          <cell r="T143" t="str">
            <v>0</v>
          </cell>
          <cell r="U143">
            <v>7400.54</v>
          </cell>
          <cell r="V143" t="str">
            <v>0</v>
          </cell>
          <cell r="W143" t="str">
            <v>15240</v>
          </cell>
          <cell r="X143">
            <v>5553.46</v>
          </cell>
        </row>
        <row r="144">
          <cell r="G144" t="str">
            <v>0731429284</v>
          </cell>
          <cell r="H144" t="str">
            <v>181026101417</v>
          </cell>
          <cell r="I144" t="str">
            <v>130630197701200315</v>
          </cell>
          <cell r="J144" t="str">
            <v>中国银行股份有限公司涞源支行</v>
          </cell>
          <cell r="K144" t="str">
            <v>101720338240</v>
          </cell>
          <cell r="L144" t="str">
            <v>2018-10-26 00:00:00.0</v>
          </cell>
          <cell r="M144" t="str">
            <v>320</v>
          </cell>
          <cell r="N144" t="str">
            <v>度电补助</v>
          </cell>
          <cell r="O144" t="str">
            <v>不同法人</v>
          </cell>
          <cell r="P144" t="str">
            <v>0.13</v>
          </cell>
          <cell r="Q144" t="str">
            <v>全额上网</v>
          </cell>
        </row>
        <row r="144">
          <cell r="S144">
            <v>47347</v>
          </cell>
          <cell r="T144" t="str">
            <v>0</v>
          </cell>
          <cell r="U144">
            <v>22991.7</v>
          </cell>
          <cell r="V144" t="str">
            <v>0</v>
          </cell>
          <cell r="W144" t="str">
            <v>47347</v>
          </cell>
          <cell r="X144">
            <v>17253.25</v>
          </cell>
        </row>
        <row r="145">
          <cell r="G145" t="str">
            <v>0705065335</v>
          </cell>
          <cell r="H145" t="str">
            <v/>
          </cell>
          <cell r="I145" t="str">
            <v>132424197610291102</v>
          </cell>
          <cell r="J145" t="str">
            <v>中国银行股份有限公司涞源支行</v>
          </cell>
          <cell r="K145" t="str">
            <v>101720338240</v>
          </cell>
          <cell r="L145" t="str">
            <v>2017-06-27 00:00:00.0</v>
          </cell>
          <cell r="M145" t="str">
            <v>300</v>
          </cell>
          <cell r="N145" t="str">
            <v>度电补助</v>
          </cell>
          <cell r="O145" t="str">
            <v>不同法人</v>
          </cell>
          <cell r="P145" t="str">
            <v>0.13</v>
          </cell>
          <cell r="Q145" t="str">
            <v>全额上网</v>
          </cell>
        </row>
        <row r="145">
          <cell r="S145">
            <v>34855</v>
          </cell>
          <cell r="T145" t="str">
            <v>0</v>
          </cell>
          <cell r="U145">
            <v>21456.74</v>
          </cell>
          <cell r="V145" t="str">
            <v>0</v>
          </cell>
          <cell r="W145" t="str">
            <v>34855</v>
          </cell>
          <cell r="X145">
            <v>12701.16</v>
          </cell>
        </row>
        <row r="146">
          <cell r="G146" t="str">
            <v>0705466835</v>
          </cell>
          <cell r="H146" t="str">
            <v/>
          </cell>
          <cell r="I146" t="str">
            <v>130630198802100035</v>
          </cell>
          <cell r="J146" t="str">
            <v>中国银行股份有限公司涞源支行</v>
          </cell>
          <cell r="K146" t="str">
            <v>101720338240</v>
          </cell>
          <cell r="L146" t="str">
            <v>2017-06-27 00:00:00.0</v>
          </cell>
          <cell r="M146" t="str">
            <v>300</v>
          </cell>
          <cell r="N146" t="str">
            <v>度电补助</v>
          </cell>
          <cell r="O146" t="str">
            <v>不同法人</v>
          </cell>
          <cell r="P146" t="str">
            <v>0.13</v>
          </cell>
          <cell r="Q146" t="str">
            <v>全额上网</v>
          </cell>
        </row>
        <row r="146">
          <cell r="S146">
            <v>41952</v>
          </cell>
          <cell r="T146" t="str">
            <v>0</v>
          </cell>
          <cell r="U146">
            <v>25825.65</v>
          </cell>
          <cell r="V146" t="str">
            <v>0</v>
          </cell>
          <cell r="W146" t="str">
            <v>41952</v>
          </cell>
          <cell r="X146">
            <v>15287.31</v>
          </cell>
        </row>
        <row r="147">
          <cell r="G147" t="str">
            <v>0705511030</v>
          </cell>
          <cell r="H147" t="str">
            <v/>
          </cell>
          <cell r="I147" t="str">
            <v>13242419660501321x</v>
          </cell>
          <cell r="J147" t="str">
            <v>中国银行股份有限公司涞源支行</v>
          </cell>
          <cell r="K147" t="str">
            <v>101720338240</v>
          </cell>
          <cell r="L147" t="str">
            <v>2017-06-27 00:00:00.0</v>
          </cell>
          <cell r="M147" t="str">
            <v>300</v>
          </cell>
          <cell r="N147" t="str">
            <v>度电补助</v>
          </cell>
          <cell r="O147" t="str">
            <v>不同法人</v>
          </cell>
          <cell r="P147" t="str">
            <v>0.13</v>
          </cell>
          <cell r="Q147" t="str">
            <v>全额上网</v>
          </cell>
        </row>
        <row r="147">
          <cell r="S147">
            <v>44294</v>
          </cell>
          <cell r="T147" t="str">
            <v>0</v>
          </cell>
          <cell r="U147">
            <v>27267.39</v>
          </cell>
          <cell r="V147" t="str">
            <v>0</v>
          </cell>
          <cell r="W147" t="str">
            <v>44294</v>
          </cell>
          <cell r="X147">
            <v>16140.73</v>
          </cell>
        </row>
        <row r="148">
          <cell r="G148" t="str">
            <v>0705521350</v>
          </cell>
          <cell r="H148" t="str">
            <v/>
          </cell>
          <cell r="I148" t="str">
            <v>130630198802100035</v>
          </cell>
          <cell r="J148" t="str">
            <v>中国银行股份有限公司涞源支行</v>
          </cell>
          <cell r="K148" t="str">
            <v>101720338240</v>
          </cell>
          <cell r="L148" t="str">
            <v>2017-06-27 00:00:00.0</v>
          </cell>
          <cell r="M148" t="str">
            <v>300</v>
          </cell>
          <cell r="N148" t="str">
            <v>度电补助</v>
          </cell>
          <cell r="O148" t="str">
            <v>不同法人</v>
          </cell>
          <cell r="P148" t="str">
            <v>0.13</v>
          </cell>
          <cell r="Q148" t="str">
            <v>全额上网</v>
          </cell>
        </row>
        <row r="148">
          <cell r="S148">
            <v>38562</v>
          </cell>
          <cell r="T148" t="str">
            <v>0</v>
          </cell>
          <cell r="U148">
            <v>23738.77</v>
          </cell>
          <cell r="V148" t="str">
            <v>0</v>
          </cell>
          <cell r="W148" t="str">
            <v>38562</v>
          </cell>
          <cell r="X148">
            <v>14051.99</v>
          </cell>
        </row>
        <row r="149">
          <cell r="G149" t="str">
            <v>0705590673</v>
          </cell>
          <cell r="H149" t="str">
            <v/>
          </cell>
          <cell r="I149" t="str">
            <v>130630198708051014</v>
          </cell>
          <cell r="J149" t="str">
            <v>中国银行股份有限公司涞源支行</v>
          </cell>
          <cell r="K149" t="str">
            <v>101720338240</v>
          </cell>
          <cell r="L149" t="str">
            <v>2017-06-27 00:00:00.0</v>
          </cell>
          <cell r="M149" t="str">
            <v>300</v>
          </cell>
          <cell r="N149" t="str">
            <v>度电补助</v>
          </cell>
          <cell r="O149" t="str">
            <v>不同法人</v>
          </cell>
          <cell r="P149" t="str">
            <v>0.13</v>
          </cell>
          <cell r="Q149" t="str">
            <v>全额上网</v>
          </cell>
        </row>
        <row r="149">
          <cell r="S149">
            <v>36324</v>
          </cell>
          <cell r="T149" t="str">
            <v>0</v>
          </cell>
          <cell r="U149">
            <v>22361.05</v>
          </cell>
          <cell r="V149" t="str">
            <v>0</v>
          </cell>
          <cell r="W149" t="str">
            <v>36324</v>
          </cell>
          <cell r="X149">
            <v>13236.47</v>
          </cell>
        </row>
        <row r="150">
          <cell r="G150" t="str">
            <v>0705603634</v>
          </cell>
          <cell r="H150" t="str">
            <v/>
          </cell>
          <cell r="I150" t="str">
            <v>130630198705120121</v>
          </cell>
          <cell r="J150" t="str">
            <v>中国银行股份有限公司涞源支行</v>
          </cell>
          <cell r="K150" t="str">
            <v>101720338240</v>
          </cell>
          <cell r="L150" t="str">
            <v>2017-06-27 00:00:00.0</v>
          </cell>
          <cell r="M150" t="str">
            <v>300</v>
          </cell>
          <cell r="N150" t="str">
            <v>度电补助</v>
          </cell>
          <cell r="O150" t="str">
            <v>不同法人</v>
          </cell>
          <cell r="P150" t="str">
            <v>0.13</v>
          </cell>
          <cell r="Q150" t="str">
            <v>全额上网</v>
          </cell>
        </row>
        <row r="150">
          <cell r="S150">
            <v>39974</v>
          </cell>
          <cell r="T150" t="str">
            <v>0</v>
          </cell>
          <cell r="U150">
            <v>24607.99</v>
          </cell>
          <cell r="V150" t="str">
            <v>0</v>
          </cell>
          <cell r="W150" t="str">
            <v>39974</v>
          </cell>
          <cell r="X150">
            <v>14566.53</v>
          </cell>
        </row>
        <row r="151">
          <cell r="G151" t="str">
            <v>0705620914</v>
          </cell>
          <cell r="H151" t="str">
            <v/>
          </cell>
          <cell r="I151" t="str">
            <v>130630198702011014</v>
          </cell>
          <cell r="J151" t="str">
            <v>中国银行股份有限公司涞源支行</v>
          </cell>
          <cell r="K151" t="str">
            <v>101720338240</v>
          </cell>
          <cell r="L151" t="str">
            <v>2017-06-27 00:00:00.0</v>
          </cell>
          <cell r="M151" t="str">
            <v>300</v>
          </cell>
          <cell r="N151" t="str">
            <v>度电补助</v>
          </cell>
          <cell r="O151" t="str">
            <v>不同法人</v>
          </cell>
          <cell r="P151" t="str">
            <v>0.13</v>
          </cell>
          <cell r="Q151" t="str">
            <v>全额上网</v>
          </cell>
        </row>
        <row r="151">
          <cell r="S151">
            <v>37241</v>
          </cell>
          <cell r="T151" t="str">
            <v>0</v>
          </cell>
          <cell r="U151">
            <v>22925.56</v>
          </cell>
          <cell r="V151" t="str">
            <v>0</v>
          </cell>
          <cell r="W151" t="str">
            <v>37241</v>
          </cell>
          <cell r="X151">
            <v>13570.62</v>
          </cell>
        </row>
        <row r="152">
          <cell r="G152" t="str">
            <v>0719903975</v>
          </cell>
          <cell r="H152" t="str">
            <v>180305614275</v>
          </cell>
          <cell r="I152" t="str">
            <v>130630197701200315</v>
          </cell>
          <cell r="J152" t="str">
            <v>中国银行股份有限公司涞源支行</v>
          </cell>
          <cell r="K152" t="str">
            <v>101720338240</v>
          </cell>
          <cell r="L152" t="str">
            <v>2018-10-26 00:00:00.0</v>
          </cell>
          <cell r="M152" t="str">
            <v>320</v>
          </cell>
          <cell r="N152" t="str">
            <v>度电补助</v>
          </cell>
          <cell r="O152" t="str">
            <v>不同法人</v>
          </cell>
          <cell r="P152" t="str">
            <v>0.13</v>
          </cell>
          <cell r="Q152" t="str">
            <v>全额上网</v>
          </cell>
        </row>
        <row r="152">
          <cell r="S152">
            <v>48667</v>
          </cell>
          <cell r="T152" t="str">
            <v>0</v>
          </cell>
          <cell r="U152">
            <v>23632.7</v>
          </cell>
          <cell r="V152" t="str">
            <v>0</v>
          </cell>
          <cell r="W152" t="str">
            <v>48667</v>
          </cell>
          <cell r="X152">
            <v>17734.25</v>
          </cell>
        </row>
        <row r="153">
          <cell r="G153" t="str">
            <v>0719905997</v>
          </cell>
          <cell r="H153" t="str">
            <v>180305610571</v>
          </cell>
          <cell r="I153" t="str">
            <v>130630197701200315</v>
          </cell>
          <cell r="J153" t="str">
            <v>中国银行股份有限公司涞源支行</v>
          </cell>
          <cell r="K153" t="str">
            <v>101720338240</v>
          </cell>
          <cell r="L153" t="str">
            <v>2018-10-26 00:00:00.0</v>
          </cell>
          <cell r="M153" t="str">
            <v>181</v>
          </cell>
          <cell r="N153" t="str">
            <v>度电补助</v>
          </cell>
          <cell r="O153" t="str">
            <v>不同法人</v>
          </cell>
          <cell r="P153" t="str">
            <v>0.13</v>
          </cell>
          <cell r="Q153" t="str">
            <v>全额上网</v>
          </cell>
        </row>
        <row r="153">
          <cell r="S153">
            <v>26148</v>
          </cell>
          <cell r="T153" t="str">
            <v>0</v>
          </cell>
          <cell r="U153">
            <v>12697.47</v>
          </cell>
          <cell r="V153" t="str">
            <v>0</v>
          </cell>
          <cell r="W153" t="str">
            <v>26148</v>
          </cell>
          <cell r="X153">
            <v>9528.33</v>
          </cell>
        </row>
        <row r="154">
          <cell r="G154" t="str">
            <v>0719907036</v>
          </cell>
          <cell r="H154" t="str">
            <v>180305614956</v>
          </cell>
          <cell r="I154" t="str">
            <v>130630197701200315</v>
          </cell>
          <cell r="J154" t="str">
            <v>中国银行股份有限公司涞源支行</v>
          </cell>
          <cell r="K154" t="str">
            <v>101720338240</v>
          </cell>
          <cell r="L154" t="str">
            <v>2018-10-26 00:00:00.0</v>
          </cell>
          <cell r="M154" t="str">
            <v>320</v>
          </cell>
          <cell r="N154" t="str">
            <v>度电补助</v>
          </cell>
          <cell r="O154" t="str">
            <v>不同法人</v>
          </cell>
          <cell r="P154" t="str">
            <v>0.13</v>
          </cell>
          <cell r="Q154" t="str">
            <v>全额上网</v>
          </cell>
        </row>
        <row r="154">
          <cell r="S154">
            <v>49414</v>
          </cell>
          <cell r="T154" t="str">
            <v>0</v>
          </cell>
          <cell r="U154">
            <v>23995.44</v>
          </cell>
          <cell r="V154" t="str">
            <v>0</v>
          </cell>
          <cell r="W154" t="str">
            <v>49414</v>
          </cell>
          <cell r="X154">
            <v>18006.46</v>
          </cell>
        </row>
        <row r="155">
          <cell r="G155" t="str">
            <v>0719907209</v>
          </cell>
          <cell r="H155" t="str">
            <v>180305616324</v>
          </cell>
          <cell r="I155" t="str">
            <v>130630197701200315</v>
          </cell>
          <cell r="J155" t="str">
            <v>中国银行股份有限公司涞源支行</v>
          </cell>
          <cell r="K155" t="str">
            <v>101720338240</v>
          </cell>
          <cell r="L155" t="str">
            <v>2018-10-26 00:00:00.0</v>
          </cell>
          <cell r="M155" t="str">
            <v>320</v>
          </cell>
          <cell r="N155" t="str">
            <v>度电补助</v>
          </cell>
          <cell r="O155" t="str">
            <v>不同法人</v>
          </cell>
          <cell r="P155" t="str">
            <v>0.13</v>
          </cell>
          <cell r="Q155" t="str">
            <v>全额上网</v>
          </cell>
        </row>
        <row r="155">
          <cell r="S155">
            <v>47746</v>
          </cell>
          <cell r="T155" t="str">
            <v>0</v>
          </cell>
          <cell r="U155">
            <v>23185.46</v>
          </cell>
          <cell r="V155" t="str">
            <v>0</v>
          </cell>
          <cell r="W155" t="str">
            <v>47746</v>
          </cell>
          <cell r="X155">
            <v>17398.64</v>
          </cell>
        </row>
        <row r="156">
          <cell r="G156" t="str">
            <v>0719929731</v>
          </cell>
          <cell r="H156" t="str">
            <v>180306724058</v>
          </cell>
          <cell r="I156" t="str">
            <v>130630198705041012</v>
          </cell>
          <cell r="J156" t="str">
            <v>中国银行股份有限公司涞源支行</v>
          </cell>
          <cell r="K156" t="str">
            <v>101720338240</v>
          </cell>
          <cell r="L156" t="str">
            <v>2018-10-26 00:00:00.0</v>
          </cell>
          <cell r="M156" t="str">
            <v>100</v>
          </cell>
          <cell r="N156" t="str">
            <v>度电补助</v>
          </cell>
          <cell r="O156" t="str">
            <v>不同法人</v>
          </cell>
          <cell r="P156" t="str">
            <v>0.13</v>
          </cell>
          <cell r="Q156" t="str">
            <v>全额上网</v>
          </cell>
        </row>
        <row r="156">
          <cell r="S156">
            <v>12590</v>
          </cell>
          <cell r="T156" t="str">
            <v>0</v>
          </cell>
          <cell r="U156">
            <v>6113.7</v>
          </cell>
          <cell r="V156" t="str">
            <v>0</v>
          </cell>
          <cell r="W156" t="str">
            <v>12590</v>
          </cell>
          <cell r="X156">
            <v>4587.8</v>
          </cell>
        </row>
        <row r="157">
          <cell r="G157" t="str">
            <v>0719931015</v>
          </cell>
          <cell r="H157" t="str">
            <v>180306700606</v>
          </cell>
          <cell r="I157" t="str">
            <v>130630197701200315</v>
          </cell>
          <cell r="J157" t="str">
            <v>中国银行股份有限公司涞源支行</v>
          </cell>
          <cell r="K157" t="str">
            <v>101720338240</v>
          </cell>
          <cell r="L157" t="str">
            <v>2018-10-26 00:00:00.0</v>
          </cell>
          <cell r="M157" t="str">
            <v>320</v>
          </cell>
          <cell r="N157" t="str">
            <v>度电补助</v>
          </cell>
          <cell r="O157" t="str">
            <v>不同法人</v>
          </cell>
          <cell r="P157" t="str">
            <v>0.13</v>
          </cell>
          <cell r="Q157" t="str">
            <v>全额上网</v>
          </cell>
        </row>
        <row r="157">
          <cell r="S157">
            <v>40296</v>
          </cell>
          <cell r="T157" t="str">
            <v>0</v>
          </cell>
          <cell r="U157">
            <v>19567.74</v>
          </cell>
          <cell r="V157" t="str">
            <v>0</v>
          </cell>
          <cell r="W157" t="str">
            <v>40296</v>
          </cell>
          <cell r="X157">
            <v>14683.86</v>
          </cell>
        </row>
        <row r="158">
          <cell r="G158" t="str">
            <v>0728896972</v>
          </cell>
          <cell r="H158" t="str">
            <v>180904712966</v>
          </cell>
          <cell r="I158" t="str">
            <v>130630197701200315</v>
          </cell>
          <cell r="J158" t="str">
            <v>中国银行股份有限公司涞源支行</v>
          </cell>
          <cell r="K158" t="str">
            <v>101720338240</v>
          </cell>
          <cell r="L158" t="str">
            <v>2018-12-07 00:00:00.0</v>
          </cell>
          <cell r="M158" t="str">
            <v>320</v>
          </cell>
          <cell r="N158" t="str">
            <v>度电补助</v>
          </cell>
          <cell r="O158" t="str">
            <v>不同法人</v>
          </cell>
          <cell r="P158" t="str">
            <v>0.13</v>
          </cell>
          <cell r="Q158" t="str">
            <v>全额上网</v>
          </cell>
        </row>
        <row r="158">
          <cell r="S158">
            <v>39629</v>
          </cell>
          <cell r="T158" t="str">
            <v>0</v>
          </cell>
          <cell r="U158">
            <v>19243.84</v>
          </cell>
          <cell r="V158" t="str">
            <v>0</v>
          </cell>
          <cell r="W158" t="str">
            <v>39629</v>
          </cell>
          <cell r="X158">
            <v>14440.81</v>
          </cell>
        </row>
        <row r="159">
          <cell r="G159" t="str">
            <v>0728900936</v>
          </cell>
          <cell r="H159" t="str">
            <v>180904713467</v>
          </cell>
          <cell r="I159" t="str">
            <v>130630197701200315</v>
          </cell>
          <cell r="J159" t="str">
            <v>中国银行股份有限公司涞源支行</v>
          </cell>
          <cell r="K159" t="str">
            <v>101720338240</v>
          </cell>
          <cell r="L159" t="str">
            <v>2018-12-07 00:00:00.0</v>
          </cell>
          <cell r="M159" t="str">
            <v>320</v>
          </cell>
          <cell r="N159" t="str">
            <v>度电补助</v>
          </cell>
          <cell r="O159" t="str">
            <v>不同法人</v>
          </cell>
          <cell r="P159" t="str">
            <v>0.13</v>
          </cell>
          <cell r="Q159" t="str">
            <v>全额上网</v>
          </cell>
        </row>
        <row r="159">
          <cell r="S159">
            <v>28673</v>
          </cell>
          <cell r="T159" t="str">
            <v>0</v>
          </cell>
          <cell r="U159">
            <v>13923.61</v>
          </cell>
          <cell r="V159" t="str">
            <v>0</v>
          </cell>
          <cell r="W159" t="str">
            <v>28673</v>
          </cell>
          <cell r="X159">
            <v>10448.44</v>
          </cell>
        </row>
        <row r="160">
          <cell r="G160" t="str">
            <v>0728902642</v>
          </cell>
          <cell r="H160" t="str">
            <v>180904714708</v>
          </cell>
          <cell r="I160" t="str">
            <v>130630197701200315</v>
          </cell>
          <cell r="J160" t="str">
            <v>中国银行股份有限公司涞源支行</v>
          </cell>
          <cell r="K160" t="str">
            <v>101720338240</v>
          </cell>
          <cell r="L160" t="str">
            <v>2018-12-07 00:00:00.0</v>
          </cell>
          <cell r="M160" t="str">
            <v>320</v>
          </cell>
          <cell r="N160" t="str">
            <v>度电补助</v>
          </cell>
          <cell r="O160" t="str">
            <v>不同法人</v>
          </cell>
          <cell r="P160" t="str">
            <v>0.13</v>
          </cell>
          <cell r="Q160" t="str">
            <v>全额上网</v>
          </cell>
        </row>
        <row r="160">
          <cell r="S160">
            <v>42505</v>
          </cell>
          <cell r="T160" t="str">
            <v>0</v>
          </cell>
          <cell r="U160">
            <v>20640.43</v>
          </cell>
          <cell r="V160" t="str">
            <v>0</v>
          </cell>
          <cell r="W160" t="str">
            <v>42505</v>
          </cell>
          <cell r="X160">
            <v>15488.82</v>
          </cell>
        </row>
        <row r="161">
          <cell r="G161" t="str">
            <v>0728903241</v>
          </cell>
          <cell r="H161" t="str">
            <v>180904715726</v>
          </cell>
          <cell r="I161" t="str">
            <v>130630197701200315</v>
          </cell>
          <cell r="J161" t="str">
            <v>中国银行股份有限公司涞源支行</v>
          </cell>
          <cell r="K161" t="str">
            <v>101720338240</v>
          </cell>
          <cell r="L161" t="str">
            <v>2018-12-07 00:00:00.0</v>
          </cell>
          <cell r="M161" t="str">
            <v>200</v>
          </cell>
          <cell r="N161" t="str">
            <v>度电补助</v>
          </cell>
          <cell r="O161" t="str">
            <v>不同法人</v>
          </cell>
          <cell r="P161" t="str">
            <v>0.13</v>
          </cell>
          <cell r="Q161" t="str">
            <v>全额上网</v>
          </cell>
        </row>
        <row r="161">
          <cell r="S161">
            <v>29243</v>
          </cell>
          <cell r="T161" t="str">
            <v>0</v>
          </cell>
          <cell r="U161">
            <v>14200.4</v>
          </cell>
          <cell r="V161" t="str">
            <v>0</v>
          </cell>
          <cell r="W161" t="str">
            <v>29243</v>
          </cell>
          <cell r="X161">
            <v>10656.15</v>
          </cell>
        </row>
        <row r="162">
          <cell r="G162" t="str">
            <v>0728906107</v>
          </cell>
          <cell r="H162" t="str">
            <v>180904714990</v>
          </cell>
          <cell r="I162" t="str">
            <v>130630197701200315</v>
          </cell>
          <cell r="J162" t="str">
            <v>中国银行股份有限公司涞源支行</v>
          </cell>
          <cell r="K162" t="str">
            <v>101720338240</v>
          </cell>
          <cell r="L162" t="str">
            <v>2018-12-07 00:00:00.0</v>
          </cell>
          <cell r="M162" t="str">
            <v>320</v>
          </cell>
          <cell r="N162" t="str">
            <v>度电补助</v>
          </cell>
          <cell r="O162" t="str">
            <v>不同法人</v>
          </cell>
          <cell r="P162" t="str">
            <v>0.13</v>
          </cell>
          <cell r="Q162" t="str">
            <v>全额上网</v>
          </cell>
        </row>
        <row r="162">
          <cell r="S162">
            <v>34853</v>
          </cell>
          <cell r="T162" t="str">
            <v>0</v>
          </cell>
          <cell r="U162">
            <v>16924.62</v>
          </cell>
          <cell r="V162" t="str">
            <v>0</v>
          </cell>
          <cell r="W162" t="str">
            <v>34853</v>
          </cell>
          <cell r="X162">
            <v>12700.43</v>
          </cell>
        </row>
        <row r="163">
          <cell r="G163" t="str">
            <v>0728909627</v>
          </cell>
          <cell r="H163" t="str">
            <v>180904715998</v>
          </cell>
          <cell r="I163" t="str">
            <v>130630197701200315</v>
          </cell>
          <cell r="J163" t="str">
            <v>中国银行股份有限公司涞源支行</v>
          </cell>
          <cell r="K163" t="str">
            <v>101720338240</v>
          </cell>
          <cell r="L163" t="str">
            <v>2018-11-30 00:00:00.0</v>
          </cell>
          <cell r="M163" t="str">
            <v>320</v>
          </cell>
          <cell r="N163" t="str">
            <v>度电补助</v>
          </cell>
          <cell r="O163" t="str">
            <v>不同法人</v>
          </cell>
          <cell r="P163" t="str">
            <v>0.13</v>
          </cell>
          <cell r="Q163" t="str">
            <v>全额上网</v>
          </cell>
        </row>
        <row r="163">
          <cell r="S163">
            <v>42774</v>
          </cell>
          <cell r="T163" t="str">
            <v>0</v>
          </cell>
          <cell r="U163">
            <v>20771.05</v>
          </cell>
          <cell r="V163" t="str">
            <v>0</v>
          </cell>
          <cell r="W163" t="str">
            <v>42774</v>
          </cell>
          <cell r="X163">
            <v>15586.85</v>
          </cell>
        </row>
        <row r="164">
          <cell r="G164" t="str">
            <v>0728910559</v>
          </cell>
          <cell r="H164" t="str">
            <v>180904716791</v>
          </cell>
          <cell r="I164" t="str">
            <v>130630197701200315</v>
          </cell>
          <cell r="J164" t="str">
            <v>中国银行股份有限公司涞源支行</v>
          </cell>
          <cell r="K164" t="str">
            <v>101720338240</v>
          </cell>
          <cell r="L164" t="str">
            <v>2018-11-30 00:00:00.0</v>
          </cell>
          <cell r="M164" t="str">
            <v>100</v>
          </cell>
          <cell r="N164" t="str">
            <v>度电补助</v>
          </cell>
          <cell r="O164" t="str">
            <v>不同法人</v>
          </cell>
          <cell r="P164" t="str">
            <v>0.13</v>
          </cell>
          <cell r="Q164" t="str">
            <v>全额上网</v>
          </cell>
        </row>
        <row r="164">
          <cell r="S164">
            <v>14054</v>
          </cell>
          <cell r="T164" t="str">
            <v>0</v>
          </cell>
          <cell r="U164">
            <v>6824.62</v>
          </cell>
          <cell r="V164" t="str">
            <v>0</v>
          </cell>
          <cell r="W164" t="str">
            <v>14054</v>
          </cell>
          <cell r="X164">
            <v>5121.28</v>
          </cell>
        </row>
        <row r="165">
          <cell r="G165" t="str">
            <v>0728915857</v>
          </cell>
          <cell r="H165" t="str">
            <v>180904716863</v>
          </cell>
          <cell r="I165" t="str">
            <v>130630197701200315</v>
          </cell>
          <cell r="J165" t="str">
            <v>中国银行股份有限公司涞源支行</v>
          </cell>
          <cell r="K165" t="str">
            <v>101720338240</v>
          </cell>
          <cell r="L165" t="str">
            <v>2018-12-07 00:00:00.0</v>
          </cell>
          <cell r="M165" t="str">
            <v>200</v>
          </cell>
          <cell r="N165" t="str">
            <v>度电补助</v>
          </cell>
          <cell r="O165" t="str">
            <v>不同法人</v>
          </cell>
          <cell r="P165" t="str">
            <v>0.13</v>
          </cell>
          <cell r="Q165" t="str">
            <v>全额上网</v>
          </cell>
        </row>
        <row r="165">
          <cell r="S165">
            <v>27450</v>
          </cell>
          <cell r="T165" t="str">
            <v>0</v>
          </cell>
          <cell r="U165">
            <v>13329.72</v>
          </cell>
          <cell r="V165" t="str">
            <v>0</v>
          </cell>
          <cell r="W165" t="str">
            <v>27450</v>
          </cell>
          <cell r="X165">
            <v>10002.78</v>
          </cell>
        </row>
        <row r="166">
          <cell r="G166" t="str">
            <v>0705403377</v>
          </cell>
          <cell r="H166" t="str">
            <v/>
          </cell>
          <cell r="I166" t="str">
            <v>130630198910240027</v>
          </cell>
          <cell r="J166" t="str">
            <v>中国银行股份有限公司涞源支行</v>
          </cell>
          <cell r="K166" t="str">
            <v>101720338240</v>
          </cell>
          <cell r="L166" t="str">
            <v>2017-06-27 00:00:00.0</v>
          </cell>
          <cell r="M166" t="str">
            <v>300</v>
          </cell>
          <cell r="N166" t="str">
            <v>度电补助</v>
          </cell>
          <cell r="O166" t="str">
            <v>不同法人</v>
          </cell>
          <cell r="P166" t="str">
            <v>0.13</v>
          </cell>
          <cell r="Q166" t="str">
            <v>全额上网</v>
          </cell>
        </row>
        <row r="166">
          <cell r="S166">
            <v>41460</v>
          </cell>
          <cell r="T166" t="str">
            <v>0</v>
          </cell>
          <cell r="U166">
            <v>25522.78</v>
          </cell>
          <cell r="V166" t="str">
            <v>0</v>
          </cell>
          <cell r="W166" t="str">
            <v>41460</v>
          </cell>
          <cell r="X166">
            <v>15108.02</v>
          </cell>
        </row>
        <row r="167">
          <cell r="G167" t="str">
            <v>0705522047</v>
          </cell>
          <cell r="H167" t="str">
            <v/>
          </cell>
          <cell r="I167" t="str">
            <v>132424196805120121</v>
          </cell>
          <cell r="J167" t="str">
            <v>中国银行股份有限公司涞源支行</v>
          </cell>
          <cell r="K167" t="str">
            <v>101720338240</v>
          </cell>
          <cell r="L167" t="str">
            <v>2017-06-27 00:00:00.0</v>
          </cell>
          <cell r="M167" t="str">
            <v>300</v>
          </cell>
          <cell r="N167" t="str">
            <v>度电补助</v>
          </cell>
          <cell r="O167" t="str">
            <v>不同法人</v>
          </cell>
          <cell r="P167" t="str">
            <v>0.13</v>
          </cell>
          <cell r="Q167" t="str">
            <v>全额上网</v>
          </cell>
        </row>
        <row r="167">
          <cell r="S167">
            <v>30851</v>
          </cell>
          <cell r="T167" t="str">
            <v>0</v>
          </cell>
          <cell r="U167">
            <v>18991.88</v>
          </cell>
          <cell r="V167" t="str">
            <v>0</v>
          </cell>
          <cell r="W167" t="str">
            <v>30851</v>
          </cell>
          <cell r="X167">
            <v>11242.1</v>
          </cell>
        </row>
        <row r="168">
          <cell r="G168" t="str">
            <v>0705561989</v>
          </cell>
          <cell r="H168" t="str">
            <v/>
          </cell>
          <cell r="I168" t="str">
            <v>130630199103060017</v>
          </cell>
          <cell r="J168" t="str">
            <v>中国银行股份有限公司涞源支行</v>
          </cell>
          <cell r="K168" t="str">
            <v>101720338240</v>
          </cell>
          <cell r="L168" t="str">
            <v>2017-06-27 00:00:00.0</v>
          </cell>
          <cell r="M168" t="str">
            <v>300</v>
          </cell>
          <cell r="N168" t="str">
            <v>度电补助</v>
          </cell>
          <cell r="O168" t="str">
            <v>不同法人</v>
          </cell>
          <cell r="P168" t="str">
            <v>0.13</v>
          </cell>
          <cell r="Q168" t="str">
            <v>全额上网</v>
          </cell>
        </row>
        <row r="168">
          <cell r="S168">
            <v>37620</v>
          </cell>
          <cell r="T168" t="str">
            <v>0</v>
          </cell>
          <cell r="U168">
            <v>23158.87</v>
          </cell>
          <cell r="V168" t="str">
            <v>0</v>
          </cell>
          <cell r="W168" t="str">
            <v>37620</v>
          </cell>
          <cell r="X168">
            <v>13708.73</v>
          </cell>
        </row>
        <row r="169">
          <cell r="G169" t="str">
            <v>0723917379</v>
          </cell>
          <cell r="H169" t="str">
            <v>180524201001</v>
          </cell>
          <cell r="I169" t="str">
            <v>130630197701200315</v>
          </cell>
          <cell r="J169" t="str">
            <v>中国银行股份有限公司涞源支行</v>
          </cell>
          <cell r="K169" t="str">
            <v>101720338240</v>
          </cell>
          <cell r="L169" t="str">
            <v>2018-12-07 00:00:00.0</v>
          </cell>
          <cell r="M169" t="str">
            <v>320</v>
          </cell>
          <cell r="N169" t="str">
            <v>度电补助</v>
          </cell>
          <cell r="O169" t="str">
            <v>不同法人</v>
          </cell>
          <cell r="P169" t="str">
            <v>0.13</v>
          </cell>
          <cell r="Q169" t="str">
            <v>全额上网</v>
          </cell>
        </row>
        <row r="169">
          <cell r="S169">
            <v>42371</v>
          </cell>
          <cell r="T169" t="str">
            <v>0</v>
          </cell>
          <cell r="U169">
            <v>20575.36</v>
          </cell>
          <cell r="V169" t="str">
            <v>0</v>
          </cell>
          <cell r="W169" t="str">
            <v>42371</v>
          </cell>
          <cell r="X169">
            <v>15439.99</v>
          </cell>
        </row>
        <row r="170">
          <cell r="G170" t="str">
            <v>0723927107</v>
          </cell>
          <cell r="H170" t="str">
            <v>180524204888</v>
          </cell>
          <cell r="I170" t="str">
            <v>130630197701200315</v>
          </cell>
          <cell r="J170" t="str">
            <v>中国银行股份有限公司涞源支行</v>
          </cell>
          <cell r="K170" t="str">
            <v>101720338240</v>
          </cell>
          <cell r="L170" t="str">
            <v>2018-12-07 00:00:00.0</v>
          </cell>
          <cell r="M170" t="str">
            <v>320</v>
          </cell>
          <cell r="N170" t="str">
            <v>度电补助</v>
          </cell>
          <cell r="O170" t="str">
            <v>不同法人</v>
          </cell>
          <cell r="P170" t="str">
            <v>0.13</v>
          </cell>
          <cell r="Q170" t="str">
            <v>全额上网</v>
          </cell>
        </row>
        <row r="170">
          <cell r="S170">
            <v>42013</v>
          </cell>
          <cell r="T170" t="str">
            <v>0</v>
          </cell>
          <cell r="U170">
            <v>20401.51</v>
          </cell>
          <cell r="V170" t="str">
            <v>0</v>
          </cell>
          <cell r="W170" t="str">
            <v>42013</v>
          </cell>
          <cell r="X170">
            <v>15309.54</v>
          </cell>
        </row>
        <row r="171">
          <cell r="G171" t="str">
            <v>0723927149</v>
          </cell>
          <cell r="H171" t="str">
            <v>180524204997</v>
          </cell>
          <cell r="I171" t="str">
            <v>130630197701200315</v>
          </cell>
          <cell r="J171" t="str">
            <v>中国银行股份有限公司涞源支行</v>
          </cell>
          <cell r="K171" t="str">
            <v>101720338240</v>
          </cell>
          <cell r="L171" t="str">
            <v>2018-12-07 00:00:00.0</v>
          </cell>
          <cell r="M171" t="str">
            <v>320</v>
          </cell>
          <cell r="N171" t="str">
            <v>度电补助</v>
          </cell>
          <cell r="O171" t="str">
            <v>不同法人</v>
          </cell>
          <cell r="P171" t="str">
            <v>0.13</v>
          </cell>
          <cell r="Q171" t="str">
            <v>全额上网</v>
          </cell>
        </row>
        <row r="171">
          <cell r="S171">
            <v>41740</v>
          </cell>
          <cell r="T171" t="str">
            <v>0</v>
          </cell>
          <cell r="U171">
            <v>20268.94</v>
          </cell>
          <cell r="V171" t="str">
            <v>0</v>
          </cell>
          <cell r="W171" t="str">
            <v>41740</v>
          </cell>
          <cell r="X171">
            <v>15210.06</v>
          </cell>
        </row>
        <row r="172">
          <cell r="G172" t="str">
            <v>0723927208</v>
          </cell>
          <cell r="H172" t="str">
            <v>180524205777</v>
          </cell>
          <cell r="I172" t="str">
            <v>130630197701200315</v>
          </cell>
          <cell r="J172" t="str">
            <v>中国银行股份有限公司涞源支行</v>
          </cell>
          <cell r="K172" t="str">
            <v>101720338240</v>
          </cell>
          <cell r="L172" t="str">
            <v>2018-12-07 00:00:00.0</v>
          </cell>
          <cell r="M172" t="str">
            <v>320</v>
          </cell>
          <cell r="N172" t="str">
            <v>度电补助</v>
          </cell>
          <cell r="O172" t="str">
            <v>不同法人</v>
          </cell>
          <cell r="P172" t="str">
            <v>0.13</v>
          </cell>
          <cell r="Q172" t="str">
            <v>全额上网</v>
          </cell>
        </row>
        <row r="172">
          <cell r="S172">
            <v>44159</v>
          </cell>
          <cell r="T172" t="str">
            <v>0</v>
          </cell>
          <cell r="U172">
            <v>21443.61</v>
          </cell>
          <cell r="V172" t="str">
            <v>0</v>
          </cell>
          <cell r="W172" t="str">
            <v>44159</v>
          </cell>
          <cell r="X172">
            <v>16091.54</v>
          </cell>
        </row>
        <row r="173">
          <cell r="G173" t="str">
            <v>0723927279</v>
          </cell>
          <cell r="H173" t="str">
            <v>180524206514</v>
          </cell>
          <cell r="I173" t="str">
            <v>130630197701200315</v>
          </cell>
          <cell r="J173" t="str">
            <v>中国银行股份有限公司涞源支行</v>
          </cell>
          <cell r="K173" t="str">
            <v>101720338240</v>
          </cell>
          <cell r="L173" t="str">
            <v>2018-12-07 00:00:00.0</v>
          </cell>
          <cell r="M173" t="str">
            <v>320</v>
          </cell>
          <cell r="N173" t="str">
            <v>度电补助</v>
          </cell>
          <cell r="O173" t="str">
            <v>不同法人</v>
          </cell>
          <cell r="P173" t="str">
            <v>0.13</v>
          </cell>
          <cell r="Q173" t="str">
            <v>全额上网</v>
          </cell>
        </row>
        <row r="173">
          <cell r="S173">
            <v>34631</v>
          </cell>
          <cell r="T173" t="str">
            <v>0</v>
          </cell>
          <cell r="U173">
            <v>16816.81</v>
          </cell>
          <cell r="V173" t="str">
            <v>0</v>
          </cell>
          <cell r="W173" t="str">
            <v>34631</v>
          </cell>
          <cell r="X173">
            <v>12619.54</v>
          </cell>
        </row>
        <row r="174">
          <cell r="G174" t="str">
            <v>0723927367</v>
          </cell>
          <cell r="H174" t="str">
            <v>180524210118</v>
          </cell>
          <cell r="I174" t="str">
            <v>130630197701200315</v>
          </cell>
          <cell r="J174" t="str">
            <v>中国银行股份有限公司涞源支行</v>
          </cell>
          <cell r="K174" t="str">
            <v>101720338240</v>
          </cell>
          <cell r="L174" t="str">
            <v>2018-12-07 00:00:00.0</v>
          </cell>
          <cell r="M174" t="str">
            <v>320</v>
          </cell>
          <cell r="N174" t="str">
            <v>度电补助</v>
          </cell>
          <cell r="O174" t="str">
            <v>不同法人</v>
          </cell>
          <cell r="P174" t="str">
            <v>0.13</v>
          </cell>
          <cell r="Q174" t="str">
            <v>全额上网</v>
          </cell>
        </row>
        <row r="174">
          <cell r="S174">
            <v>42844</v>
          </cell>
          <cell r="T174" t="str">
            <v>0</v>
          </cell>
          <cell r="U174">
            <v>20805.05</v>
          </cell>
          <cell r="V174" t="str">
            <v>0</v>
          </cell>
          <cell r="W174" t="str">
            <v>42844</v>
          </cell>
          <cell r="X174">
            <v>15612.35</v>
          </cell>
        </row>
        <row r="175">
          <cell r="G175" t="str">
            <v>0723927426</v>
          </cell>
          <cell r="H175" t="str">
            <v>180524210160</v>
          </cell>
          <cell r="I175" t="str">
            <v>130630197701200315</v>
          </cell>
          <cell r="J175" t="str">
            <v>中国银行股份有限公司涞源支行</v>
          </cell>
          <cell r="K175" t="str">
            <v>101720338240</v>
          </cell>
          <cell r="L175" t="str">
            <v>2018-12-07 00:00:00.0</v>
          </cell>
          <cell r="M175" t="str">
            <v>320</v>
          </cell>
          <cell r="N175" t="str">
            <v>度电补助</v>
          </cell>
          <cell r="O175" t="str">
            <v>不同法人</v>
          </cell>
          <cell r="P175" t="str">
            <v>0.13</v>
          </cell>
          <cell r="Q175" t="str">
            <v>全额上网</v>
          </cell>
        </row>
        <row r="175">
          <cell r="S175">
            <v>40684</v>
          </cell>
          <cell r="T175" t="str">
            <v>0</v>
          </cell>
          <cell r="U175">
            <v>19756.15</v>
          </cell>
          <cell r="V175" t="str">
            <v>0</v>
          </cell>
          <cell r="W175" t="str">
            <v>40684</v>
          </cell>
          <cell r="X175">
            <v>14825.25</v>
          </cell>
        </row>
        <row r="176">
          <cell r="G176" t="str">
            <v>0723930295</v>
          </cell>
          <cell r="H176" t="str">
            <v>180524203430</v>
          </cell>
          <cell r="I176" t="str">
            <v>130630197701200315</v>
          </cell>
          <cell r="J176" t="str">
            <v>中国银行股份有限公司涞源支行</v>
          </cell>
          <cell r="K176" t="str">
            <v>101720338240</v>
          </cell>
          <cell r="L176" t="str">
            <v>2018-12-07 00:00:00.0</v>
          </cell>
          <cell r="M176" t="str">
            <v>320</v>
          </cell>
          <cell r="N176" t="str">
            <v>度电补助</v>
          </cell>
          <cell r="O176" t="str">
            <v>不同法人</v>
          </cell>
          <cell r="P176" t="str">
            <v>0.13</v>
          </cell>
          <cell r="Q176" t="str">
            <v>全额上网</v>
          </cell>
        </row>
        <row r="176">
          <cell r="S176">
            <v>42037</v>
          </cell>
          <cell r="T176" t="str">
            <v>0</v>
          </cell>
          <cell r="U176">
            <v>20413.17</v>
          </cell>
          <cell r="V176" t="str">
            <v>0</v>
          </cell>
          <cell r="W176" t="str">
            <v>42037</v>
          </cell>
          <cell r="X176">
            <v>15318.28</v>
          </cell>
        </row>
        <row r="177">
          <cell r="G177" t="str">
            <v>0723931269</v>
          </cell>
          <cell r="H177" t="str">
            <v>180524210200</v>
          </cell>
          <cell r="I177" t="str">
            <v>130630197701200315</v>
          </cell>
          <cell r="J177" t="str">
            <v>中国银行股份有限公司涞源支行</v>
          </cell>
          <cell r="K177" t="str">
            <v>101720338240</v>
          </cell>
          <cell r="L177" t="str">
            <v>2018-12-07 00:00:00.0</v>
          </cell>
          <cell r="M177" t="str">
            <v>320</v>
          </cell>
          <cell r="N177" t="str">
            <v>度电补助</v>
          </cell>
          <cell r="O177" t="str">
            <v>不同法人</v>
          </cell>
          <cell r="P177" t="str">
            <v>0.13</v>
          </cell>
          <cell r="Q177" t="str">
            <v>全额上网</v>
          </cell>
        </row>
        <row r="177">
          <cell r="S177">
            <v>37118</v>
          </cell>
          <cell r="T177" t="str">
            <v>0</v>
          </cell>
          <cell r="U177">
            <v>18024.5</v>
          </cell>
          <cell r="V177" t="str">
            <v>0</v>
          </cell>
          <cell r="W177" t="str">
            <v>37118</v>
          </cell>
          <cell r="X177">
            <v>13525.8</v>
          </cell>
        </row>
        <row r="178">
          <cell r="G178" t="str">
            <v>0723965860</v>
          </cell>
          <cell r="H178" t="str">
            <v>180525287434</v>
          </cell>
          <cell r="I178" t="str">
            <v>130630197701200315</v>
          </cell>
          <cell r="J178" t="str">
            <v>中国银行股份有限公司涞源支行</v>
          </cell>
          <cell r="K178" t="str">
            <v>101720338240</v>
          </cell>
          <cell r="L178" t="str">
            <v>2018-11-30 00:00:00.0</v>
          </cell>
          <cell r="M178" t="str">
            <v>100</v>
          </cell>
          <cell r="N178" t="str">
            <v>度电补助</v>
          </cell>
          <cell r="O178" t="str">
            <v>不同法人</v>
          </cell>
          <cell r="P178" t="str">
            <v>0.13</v>
          </cell>
          <cell r="Q178" t="str">
            <v>全额上网</v>
          </cell>
        </row>
        <row r="178">
          <cell r="S178">
            <v>17099</v>
          </cell>
          <cell r="T178" t="str">
            <v>0</v>
          </cell>
          <cell r="U178">
            <v>8303.27</v>
          </cell>
          <cell r="V178" t="str">
            <v>0</v>
          </cell>
          <cell r="W178" t="str">
            <v>17099</v>
          </cell>
          <cell r="X178">
            <v>6230.88</v>
          </cell>
        </row>
        <row r="179">
          <cell r="G179" t="str">
            <v>0723970202</v>
          </cell>
          <cell r="H179" t="str">
            <v>180525277949</v>
          </cell>
          <cell r="I179" t="str">
            <v>130630197701200315</v>
          </cell>
          <cell r="J179" t="str">
            <v>中国银行股份有限公司涞源支行</v>
          </cell>
          <cell r="K179" t="str">
            <v>101720338240</v>
          </cell>
          <cell r="L179" t="str">
            <v>2018-12-07 00:00:00.0</v>
          </cell>
          <cell r="M179" t="str">
            <v>88</v>
          </cell>
          <cell r="N179" t="str">
            <v>度电补助</v>
          </cell>
          <cell r="O179" t="str">
            <v>不同法人</v>
          </cell>
          <cell r="P179" t="str">
            <v>0.13</v>
          </cell>
          <cell r="Q179" t="str">
            <v>全额上网</v>
          </cell>
        </row>
        <row r="179">
          <cell r="S179">
            <v>6253</v>
          </cell>
          <cell r="T179" t="str">
            <v>0</v>
          </cell>
          <cell r="U179">
            <v>3036.46</v>
          </cell>
          <cell r="V179" t="str">
            <v>0</v>
          </cell>
          <cell r="W179" t="str">
            <v>6253</v>
          </cell>
          <cell r="X179">
            <v>2278.59</v>
          </cell>
        </row>
        <row r="180">
          <cell r="G180" t="str">
            <v>0723970462</v>
          </cell>
          <cell r="H180" t="str">
            <v>180525278528</v>
          </cell>
          <cell r="I180" t="str">
            <v>130630197701200315</v>
          </cell>
          <cell r="J180" t="str">
            <v>中国银行股份有限公司涞源支行</v>
          </cell>
          <cell r="K180" t="str">
            <v>101720338240</v>
          </cell>
          <cell r="L180" t="str">
            <v>2018-11-30 00:00:00.0</v>
          </cell>
          <cell r="M180" t="str">
            <v>320</v>
          </cell>
          <cell r="N180" t="str">
            <v>度电补助</v>
          </cell>
          <cell r="O180" t="str">
            <v>不同法人</v>
          </cell>
          <cell r="P180" t="str">
            <v>0.13</v>
          </cell>
          <cell r="Q180" t="str">
            <v>全额上网</v>
          </cell>
        </row>
        <row r="180">
          <cell r="S180">
            <v>37132</v>
          </cell>
          <cell r="T180" t="str">
            <v>0</v>
          </cell>
          <cell r="U180">
            <v>18031.3</v>
          </cell>
          <cell r="V180" t="str">
            <v>0</v>
          </cell>
          <cell r="W180" t="str">
            <v>37132</v>
          </cell>
          <cell r="X180">
            <v>13530.9</v>
          </cell>
        </row>
        <row r="181">
          <cell r="G181" t="str">
            <v>0705637570</v>
          </cell>
          <cell r="H181" t="str">
            <v/>
          </cell>
          <cell r="I181" t="str">
            <v>130630197701200315</v>
          </cell>
          <cell r="J181" t="str">
            <v>中国银行股份有限公司涞源支行</v>
          </cell>
          <cell r="K181" t="str">
            <v>101720338240</v>
          </cell>
          <cell r="L181" t="str">
            <v>2017-06-27 00:00:00.0</v>
          </cell>
          <cell r="M181" t="str">
            <v>300</v>
          </cell>
          <cell r="N181" t="str">
            <v>度电补助</v>
          </cell>
          <cell r="O181" t="str">
            <v>不同法人</v>
          </cell>
          <cell r="P181" t="str">
            <v>0.13</v>
          </cell>
          <cell r="Q181" t="str">
            <v>全额上网</v>
          </cell>
        </row>
        <row r="181">
          <cell r="S181">
            <v>38526</v>
          </cell>
          <cell r="T181" t="str">
            <v>0</v>
          </cell>
          <cell r="U181">
            <v>23716.61</v>
          </cell>
          <cell r="V181" t="str">
            <v>0</v>
          </cell>
          <cell r="W181" t="str">
            <v>38526</v>
          </cell>
          <cell r="X181">
            <v>14038.87</v>
          </cell>
        </row>
        <row r="182">
          <cell r="G182" t="str">
            <v>0705684026</v>
          </cell>
          <cell r="H182" t="str">
            <v/>
          </cell>
          <cell r="I182" t="str">
            <v>130630198904120029</v>
          </cell>
          <cell r="J182" t="str">
            <v>中国银行股份有限公司涞源支行</v>
          </cell>
          <cell r="K182" t="str">
            <v>101720338240</v>
          </cell>
          <cell r="L182" t="str">
            <v>2017-06-27 00:00:00.0</v>
          </cell>
          <cell r="M182" t="str">
            <v>300</v>
          </cell>
          <cell r="N182" t="str">
            <v>度电补助</v>
          </cell>
          <cell r="O182" t="str">
            <v>不同法人</v>
          </cell>
          <cell r="P182" t="str">
            <v>0.13</v>
          </cell>
          <cell r="Q182" t="str">
            <v>全额上网</v>
          </cell>
        </row>
        <row r="182">
          <cell r="S182">
            <v>37544</v>
          </cell>
          <cell r="T182" t="str">
            <v>0</v>
          </cell>
          <cell r="U182">
            <v>23112.09</v>
          </cell>
          <cell r="V182" t="str">
            <v>0</v>
          </cell>
          <cell r="W182" t="str">
            <v>37544</v>
          </cell>
          <cell r="X182">
            <v>13681.03</v>
          </cell>
        </row>
        <row r="183">
          <cell r="G183" t="str">
            <v>0724698750</v>
          </cell>
          <cell r="H183" t="str">
            <v>180610393140</v>
          </cell>
          <cell r="I183" t="str">
            <v>130630197701200315</v>
          </cell>
          <cell r="J183" t="str">
            <v>中国银行股份有限公司涞源支行</v>
          </cell>
          <cell r="K183" t="str">
            <v>101720338240</v>
          </cell>
          <cell r="L183" t="str">
            <v>2018-12-07 00:00:00.0</v>
          </cell>
          <cell r="M183" t="str">
            <v>200</v>
          </cell>
          <cell r="N183" t="str">
            <v>度电补助</v>
          </cell>
          <cell r="O183" t="str">
            <v>不同法人</v>
          </cell>
          <cell r="P183" t="str">
            <v>0.13</v>
          </cell>
          <cell r="Q183" t="str">
            <v>全额上网</v>
          </cell>
        </row>
        <row r="183">
          <cell r="S183">
            <v>32634</v>
          </cell>
          <cell r="T183" t="str">
            <v>0</v>
          </cell>
          <cell r="U183">
            <v>15847.07</v>
          </cell>
          <cell r="V183" t="str">
            <v>0</v>
          </cell>
          <cell r="W183" t="str">
            <v>32634</v>
          </cell>
          <cell r="X183">
            <v>11891.83</v>
          </cell>
        </row>
        <row r="184">
          <cell r="G184" t="str">
            <v>0724705016</v>
          </cell>
          <cell r="H184" t="str">
            <v>180610393050</v>
          </cell>
          <cell r="I184" t="str">
            <v>130630197701200315</v>
          </cell>
          <cell r="J184" t="str">
            <v>中国银行股份有限公司涞源支行</v>
          </cell>
          <cell r="K184" t="str">
            <v>101720338240</v>
          </cell>
          <cell r="L184" t="str">
            <v>2018-12-07 00:00:00.0</v>
          </cell>
          <cell r="M184" t="str">
            <v>320</v>
          </cell>
          <cell r="N184" t="str">
            <v>度电补助</v>
          </cell>
          <cell r="O184" t="str">
            <v>不同法人</v>
          </cell>
          <cell r="P184" t="str">
            <v>0.13</v>
          </cell>
          <cell r="Q184" t="str">
            <v>全额上网</v>
          </cell>
        </row>
        <row r="184">
          <cell r="S184">
            <v>39083</v>
          </cell>
          <cell r="T184" t="str">
            <v>0</v>
          </cell>
          <cell r="U184">
            <v>18978.7</v>
          </cell>
          <cell r="V184" t="str">
            <v>0</v>
          </cell>
          <cell r="W184" t="str">
            <v>39083</v>
          </cell>
          <cell r="X184">
            <v>14241.85</v>
          </cell>
        </row>
        <row r="185">
          <cell r="G185" t="str">
            <v>0734154299</v>
          </cell>
          <cell r="H185" t="str">
            <v>181207161511</v>
          </cell>
          <cell r="I185" t="str">
            <v>130630197701200315</v>
          </cell>
          <cell r="J185" t="str">
            <v>中国银行股份有限公司涞源支行</v>
          </cell>
          <cell r="K185" t="str">
            <v>101720338240</v>
          </cell>
          <cell r="L185" t="str">
            <v>2018-12-07 00:00:00.0</v>
          </cell>
          <cell r="M185" t="str">
            <v>320</v>
          </cell>
          <cell r="N185" t="str">
            <v>度电补助</v>
          </cell>
          <cell r="O185" t="str">
            <v>不同法人</v>
          </cell>
          <cell r="P185" t="str">
            <v>0.13</v>
          </cell>
          <cell r="Q185" t="str">
            <v>全额上网</v>
          </cell>
        </row>
        <row r="185">
          <cell r="S185">
            <v>44472</v>
          </cell>
          <cell r="T185" t="str">
            <v>0</v>
          </cell>
          <cell r="U185">
            <v>21595.6</v>
          </cell>
          <cell r="V185" t="str">
            <v>0</v>
          </cell>
          <cell r="W185" t="str">
            <v>44472</v>
          </cell>
          <cell r="X185">
            <v>16205.6</v>
          </cell>
        </row>
        <row r="186">
          <cell r="G186" t="str">
            <v>0705691871</v>
          </cell>
          <cell r="H186" t="str">
            <v/>
          </cell>
          <cell r="I186" t="str">
            <v>130630198802100035</v>
          </cell>
          <cell r="J186" t="str">
            <v>中国银行股份有限公司涞源支行</v>
          </cell>
          <cell r="K186" t="str">
            <v>101720338240</v>
          </cell>
          <cell r="L186" t="str">
            <v>2017-06-27 00:00:00.0</v>
          </cell>
          <cell r="M186" t="str">
            <v>300</v>
          </cell>
          <cell r="N186" t="str">
            <v>度电补助</v>
          </cell>
          <cell r="O186" t="str">
            <v>不同法人</v>
          </cell>
          <cell r="P186" t="str">
            <v>0.13</v>
          </cell>
          <cell r="Q186" t="str">
            <v>全额上网</v>
          </cell>
        </row>
        <row r="186">
          <cell r="S186">
            <v>26424</v>
          </cell>
          <cell r="T186" t="str">
            <v>0</v>
          </cell>
          <cell r="U186">
            <v>16266.61</v>
          </cell>
          <cell r="V186" t="str">
            <v>0</v>
          </cell>
          <cell r="W186" t="str">
            <v>26424</v>
          </cell>
          <cell r="X186">
            <v>9628.91</v>
          </cell>
        </row>
        <row r="187">
          <cell r="G187" t="str">
            <v>0719070211</v>
          </cell>
          <cell r="H187" t="str">
            <v>180130428351</v>
          </cell>
          <cell r="I187" t="str">
            <v>130630197701200315</v>
          </cell>
          <cell r="J187" t="str">
            <v>中国银行股份有限公司涞源支行</v>
          </cell>
          <cell r="K187" t="str">
            <v>101720338240</v>
          </cell>
          <cell r="L187" t="str">
            <v>2018-10-26 00:00:00.0</v>
          </cell>
          <cell r="M187" t="str">
            <v>161</v>
          </cell>
          <cell r="N187" t="str">
            <v>度电补助</v>
          </cell>
          <cell r="O187" t="str">
            <v>不同法人</v>
          </cell>
          <cell r="P187" t="str">
            <v>0.13</v>
          </cell>
          <cell r="Q187" t="str">
            <v>全额上网</v>
          </cell>
        </row>
        <row r="187">
          <cell r="S187">
            <v>22866</v>
          </cell>
          <cell r="T187" t="str">
            <v>0</v>
          </cell>
          <cell r="U187">
            <v>11103.73</v>
          </cell>
          <cell r="V187" t="str">
            <v>0</v>
          </cell>
          <cell r="W187" t="str">
            <v>22866</v>
          </cell>
          <cell r="X187">
            <v>8332.37</v>
          </cell>
        </row>
        <row r="188">
          <cell r="G188" t="str">
            <v>0705664369</v>
          </cell>
          <cell r="H188" t="str">
            <v/>
          </cell>
          <cell r="I188" t="str">
            <v>130630198802100035</v>
          </cell>
          <cell r="J188" t="str">
            <v>中国银行股份有限公司涞源支行</v>
          </cell>
          <cell r="K188" t="str">
            <v>101720338240</v>
          </cell>
          <cell r="L188" t="str">
            <v>2017-06-27 00:00:00.0</v>
          </cell>
          <cell r="M188" t="str">
            <v>300</v>
          </cell>
          <cell r="N188" t="str">
            <v>度电补助</v>
          </cell>
          <cell r="O188" t="str">
            <v>不同法人</v>
          </cell>
          <cell r="P188" t="str">
            <v>0.13</v>
          </cell>
          <cell r="Q188" t="str">
            <v>全额上网</v>
          </cell>
        </row>
        <row r="188">
          <cell r="S188">
            <v>36690</v>
          </cell>
          <cell r="T188" t="str">
            <v>0</v>
          </cell>
          <cell r="U188">
            <v>22586.36</v>
          </cell>
          <cell r="V188" t="str">
            <v>0</v>
          </cell>
          <cell r="W188" t="str">
            <v>36690</v>
          </cell>
          <cell r="X188">
            <v>13369.84</v>
          </cell>
        </row>
        <row r="189">
          <cell r="G189" t="str">
            <v>0705686686</v>
          </cell>
          <cell r="H189" t="str">
            <v/>
          </cell>
          <cell r="I189" t="str">
            <v>130630198802100035</v>
          </cell>
          <cell r="J189" t="str">
            <v>中国银行股份有限公司涞源支行</v>
          </cell>
          <cell r="K189" t="str">
            <v>101720338240</v>
          </cell>
          <cell r="L189" t="str">
            <v>2017-06-27 00:00:00.0</v>
          </cell>
          <cell r="M189" t="str">
            <v>300</v>
          </cell>
          <cell r="N189" t="str">
            <v>度电补助</v>
          </cell>
          <cell r="O189" t="str">
            <v>不同法人</v>
          </cell>
          <cell r="P189" t="str">
            <v>0.13</v>
          </cell>
          <cell r="Q189" t="str">
            <v>全额上网</v>
          </cell>
        </row>
        <row r="189">
          <cell r="S189">
            <v>39482</v>
          </cell>
          <cell r="T189" t="str">
            <v>0</v>
          </cell>
          <cell r="U189">
            <v>24305.12</v>
          </cell>
          <cell r="V189" t="str">
            <v>0</v>
          </cell>
          <cell r="W189" t="str">
            <v>39482</v>
          </cell>
          <cell r="X189">
            <v>14387.24</v>
          </cell>
        </row>
        <row r="190">
          <cell r="G190" t="str">
            <v>0705687403</v>
          </cell>
          <cell r="H190" t="str">
            <v/>
          </cell>
          <cell r="I190" t="str">
            <v>130630198802100035</v>
          </cell>
          <cell r="J190" t="str">
            <v>中国银行股份有限公司涞源支行</v>
          </cell>
          <cell r="K190" t="str">
            <v>101720338240</v>
          </cell>
          <cell r="L190" t="str">
            <v>2017-06-27 00:00:00.0</v>
          </cell>
          <cell r="M190" t="str">
            <v>300</v>
          </cell>
          <cell r="N190" t="str">
            <v>度电补助</v>
          </cell>
          <cell r="O190" t="str">
            <v>不同法人</v>
          </cell>
          <cell r="P190" t="str">
            <v>0.13</v>
          </cell>
          <cell r="Q190" t="str">
            <v>全额上网</v>
          </cell>
        </row>
        <row r="190">
          <cell r="S190">
            <v>41419</v>
          </cell>
          <cell r="T190" t="str">
            <v>0</v>
          </cell>
          <cell r="U190">
            <v>25497.54</v>
          </cell>
          <cell r="V190" t="str">
            <v>0</v>
          </cell>
          <cell r="W190" t="str">
            <v>41419</v>
          </cell>
          <cell r="X190">
            <v>15093.08</v>
          </cell>
        </row>
        <row r="191">
          <cell r="G191" t="str">
            <v>0705688318</v>
          </cell>
          <cell r="H191" t="str">
            <v/>
          </cell>
          <cell r="I191" t="str">
            <v>130630198802100035</v>
          </cell>
          <cell r="J191" t="str">
            <v>中国银行股份有限公司涞源支行</v>
          </cell>
          <cell r="K191" t="str">
            <v>101720338240</v>
          </cell>
          <cell r="L191" t="str">
            <v>2017-06-27 00:00:00.0</v>
          </cell>
          <cell r="M191" t="str">
            <v>300</v>
          </cell>
          <cell r="N191" t="str">
            <v>度电补助</v>
          </cell>
          <cell r="O191" t="str">
            <v>不同法人</v>
          </cell>
          <cell r="P191" t="str">
            <v>0.13</v>
          </cell>
          <cell r="Q191" t="str">
            <v>全额上网</v>
          </cell>
        </row>
        <row r="191">
          <cell r="S191">
            <v>28140</v>
          </cell>
          <cell r="T191" t="str">
            <v>0</v>
          </cell>
          <cell r="U191">
            <v>17322.98</v>
          </cell>
          <cell r="V191" t="str">
            <v>0</v>
          </cell>
          <cell r="W191" t="str">
            <v>28140</v>
          </cell>
          <cell r="X191">
            <v>10254.22</v>
          </cell>
        </row>
        <row r="192">
          <cell r="S192">
            <v>7824213</v>
          </cell>
          <cell r="T192">
            <v>0</v>
          </cell>
          <cell r="U192">
            <v>4028908.75</v>
          </cell>
          <cell r="V192">
            <v>0</v>
          </cell>
          <cell r="W192">
            <v>0</v>
          </cell>
          <cell r="X192">
            <v>2851143.23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">
          <cell r="C1" t="str">
            <v>编号</v>
          </cell>
          <cell r="D1" t="str">
            <v>电费年月</v>
          </cell>
          <cell r="E1" t="str">
            <v>应付信息标识</v>
          </cell>
          <cell r="F1" t="str">
            <v>客户类别</v>
          </cell>
          <cell r="G1" t="str">
            <v>供应商</v>
          </cell>
          <cell r="H1" t="str">
            <v>上网电量</v>
          </cell>
          <cell r="I1" t="str">
            <v>应付购电费</v>
          </cell>
        </row>
        <row r="2">
          <cell r="C2" t="str">
            <v>0705727497</v>
          </cell>
          <cell r="D2" t="str">
            <v>2023-11</v>
          </cell>
          <cell r="E2" t="str">
            <v>1351000072097113</v>
          </cell>
          <cell r="F2" t="str">
            <v>非自然人</v>
          </cell>
          <cell r="G2" t="str">
            <v>涞源英能新能源科技有限公司</v>
          </cell>
          <cell r="H2">
            <v>31244</v>
          </cell>
          <cell r="I2">
            <v>11385.31</v>
          </cell>
        </row>
        <row r="3">
          <cell r="C3" t="str">
            <v>0705721604</v>
          </cell>
          <cell r="D3" t="str">
            <v>2023-11</v>
          </cell>
          <cell r="E3" t="str">
            <v>1351000069697244</v>
          </cell>
          <cell r="F3" t="str">
            <v>非自然人</v>
          </cell>
          <cell r="G3" t="str">
            <v>涞源英能新能源科技有限公司</v>
          </cell>
          <cell r="H3">
            <v>35754</v>
          </cell>
          <cell r="I3">
            <v>13028.76</v>
          </cell>
        </row>
        <row r="4">
          <cell r="C4" t="str">
            <v>0723970202</v>
          </cell>
          <cell r="D4" t="str">
            <v>2023-11</v>
          </cell>
          <cell r="E4" t="str">
            <v>1351000073076184</v>
          </cell>
          <cell r="F4" t="str">
            <v>非自然人</v>
          </cell>
          <cell r="G4" t="str">
            <v>涞源英能新能源科技有限公司</v>
          </cell>
          <cell r="H4">
            <v>5189</v>
          </cell>
          <cell r="I4">
            <v>1890.87</v>
          </cell>
        </row>
        <row r="5">
          <cell r="C5" t="str">
            <v>0723927279</v>
          </cell>
          <cell r="D5" t="str">
            <v>2023-11</v>
          </cell>
          <cell r="E5" t="str">
            <v>1351000073076181</v>
          </cell>
          <cell r="F5" t="str">
            <v>非自然人</v>
          </cell>
          <cell r="G5" t="str">
            <v>涞源英能新能源科技有限公司</v>
          </cell>
          <cell r="H5">
            <v>34032</v>
          </cell>
          <cell r="I5">
            <v>12401.26</v>
          </cell>
        </row>
        <row r="6">
          <cell r="C6" t="str">
            <v>0723927367</v>
          </cell>
          <cell r="D6" t="str">
            <v>2023-11</v>
          </cell>
          <cell r="E6" t="str">
            <v>1351000073076186</v>
          </cell>
          <cell r="F6" t="str">
            <v>非自然人</v>
          </cell>
          <cell r="G6" t="str">
            <v>涞源英能新能源科技有限公司</v>
          </cell>
          <cell r="H6">
            <v>36923</v>
          </cell>
          <cell r="I6">
            <v>13454.74</v>
          </cell>
        </row>
        <row r="7">
          <cell r="C7" t="str">
            <v>0705026679</v>
          </cell>
          <cell r="D7" t="str">
            <v>2023-11</v>
          </cell>
          <cell r="E7" t="str">
            <v>1351000071996524</v>
          </cell>
          <cell r="F7" t="str">
            <v>非自然人</v>
          </cell>
          <cell r="G7" t="str">
            <v>涞源英能新能源科技有限公司</v>
          </cell>
          <cell r="H7">
            <v>31411</v>
          </cell>
          <cell r="I7">
            <v>11446.17</v>
          </cell>
        </row>
        <row r="8">
          <cell r="C8" t="str">
            <v>0705705343</v>
          </cell>
          <cell r="D8" t="str">
            <v>2023-11</v>
          </cell>
          <cell r="E8" t="str">
            <v>1351000070298458</v>
          </cell>
          <cell r="F8" t="str">
            <v>非自然人</v>
          </cell>
          <cell r="G8" t="str">
            <v>涞源英能新能源科技有限公司</v>
          </cell>
          <cell r="H8">
            <v>32831</v>
          </cell>
          <cell r="I8">
            <v>11963.62</v>
          </cell>
        </row>
        <row r="9">
          <cell r="C9" t="str">
            <v>0705690168</v>
          </cell>
          <cell r="D9" t="str">
            <v>2023-11</v>
          </cell>
          <cell r="E9" t="str">
            <v>1351000071096249</v>
          </cell>
          <cell r="F9" t="str">
            <v>非自然人</v>
          </cell>
          <cell r="G9" t="str">
            <v>涞源英能新能源科技有限公司</v>
          </cell>
          <cell r="H9">
            <v>22216</v>
          </cell>
          <cell r="I9">
            <v>8095.51</v>
          </cell>
        </row>
        <row r="10">
          <cell r="C10" t="str">
            <v>0705699569</v>
          </cell>
          <cell r="D10" t="str">
            <v>2023-11</v>
          </cell>
          <cell r="E10" t="str">
            <v>1351000069390442</v>
          </cell>
          <cell r="F10" t="str">
            <v>非自然人</v>
          </cell>
          <cell r="G10" t="str">
            <v>涞源英能新能源科技有限公司</v>
          </cell>
          <cell r="H10">
            <v>27860</v>
          </cell>
          <cell r="I10">
            <v>10152.18</v>
          </cell>
        </row>
        <row r="11">
          <cell r="C11" t="str">
            <v>0705063469</v>
          </cell>
          <cell r="D11" t="str">
            <v>2023-11</v>
          </cell>
          <cell r="E11" t="str">
            <v>1351000070898602</v>
          </cell>
          <cell r="F11" t="str">
            <v>非自然人</v>
          </cell>
          <cell r="G11" t="str">
            <v>涞源英能新能源科技有限公司</v>
          </cell>
          <cell r="H11">
            <v>30905</v>
          </cell>
          <cell r="I11">
            <v>11261.78</v>
          </cell>
        </row>
        <row r="12">
          <cell r="C12" t="str">
            <v>0705096836</v>
          </cell>
          <cell r="D12" t="str">
            <v>2023-11</v>
          </cell>
          <cell r="E12" t="str">
            <v>1351000070898601</v>
          </cell>
          <cell r="F12" t="str">
            <v>非自然人</v>
          </cell>
          <cell r="G12" t="str">
            <v>涞源英能新能源科技有限公司</v>
          </cell>
          <cell r="H12">
            <v>36547</v>
          </cell>
          <cell r="I12">
            <v>13317.73</v>
          </cell>
        </row>
        <row r="13">
          <cell r="C13" t="str">
            <v>0705114343</v>
          </cell>
          <cell r="D13" t="str">
            <v>2023-11</v>
          </cell>
          <cell r="E13" t="str">
            <v>1351000070898605</v>
          </cell>
          <cell r="F13" t="str">
            <v>非自然人</v>
          </cell>
          <cell r="G13" t="str">
            <v>涞源英能新能源科技有限公司</v>
          </cell>
          <cell r="H13">
            <v>35489</v>
          </cell>
          <cell r="I13">
            <v>12932.19</v>
          </cell>
        </row>
        <row r="14">
          <cell r="C14" t="str">
            <v>0705110471</v>
          </cell>
          <cell r="D14" t="str">
            <v>2023-11</v>
          </cell>
          <cell r="E14" t="str">
            <v>1351000070898604</v>
          </cell>
          <cell r="F14" t="str">
            <v>非自然人</v>
          </cell>
          <cell r="G14" t="str">
            <v>涞源英能新能源科技有限公司</v>
          </cell>
          <cell r="H14">
            <v>31000</v>
          </cell>
          <cell r="I14">
            <v>11296.4</v>
          </cell>
        </row>
        <row r="15">
          <cell r="C15" t="str">
            <v>0705106654</v>
          </cell>
          <cell r="D15" t="str">
            <v>2023-11</v>
          </cell>
          <cell r="E15" t="str">
            <v>1351000070898603</v>
          </cell>
          <cell r="F15" t="str">
            <v>非自然人</v>
          </cell>
          <cell r="G15" t="str">
            <v>涞源英能新能源科技有限公司</v>
          </cell>
          <cell r="H15">
            <v>29768</v>
          </cell>
          <cell r="I15">
            <v>10847.46</v>
          </cell>
        </row>
        <row r="16">
          <cell r="C16" t="str">
            <v>0705480897</v>
          </cell>
          <cell r="D16" t="str">
            <v>2023-11</v>
          </cell>
          <cell r="E16" t="str">
            <v>1351000071199649</v>
          </cell>
          <cell r="F16" t="str">
            <v>非自然人</v>
          </cell>
          <cell r="G16" t="str">
            <v>涞源英能新能源科技有限公司</v>
          </cell>
          <cell r="H16">
            <v>33329</v>
          </cell>
          <cell r="I16">
            <v>12145.09</v>
          </cell>
        </row>
        <row r="17">
          <cell r="C17" t="str">
            <v>0724603408</v>
          </cell>
          <cell r="D17" t="str">
            <v>2023-11</v>
          </cell>
          <cell r="E17" t="str">
            <v>1351000070394555</v>
          </cell>
          <cell r="F17" t="str">
            <v>非自然人</v>
          </cell>
          <cell r="G17" t="str">
            <v>涞源英能新能源科技有限公司</v>
          </cell>
          <cell r="H17">
            <v>45166</v>
          </cell>
          <cell r="I17">
            <v>16458.49</v>
          </cell>
        </row>
        <row r="18">
          <cell r="C18" t="str">
            <v>0724604313</v>
          </cell>
          <cell r="D18" t="str">
            <v>2023-11</v>
          </cell>
          <cell r="E18" t="str">
            <v>1351000070394556</v>
          </cell>
          <cell r="F18" t="str">
            <v>非自然人</v>
          </cell>
          <cell r="G18" t="str">
            <v>涞源英能新能源科技有限公司</v>
          </cell>
          <cell r="H18">
            <v>23676</v>
          </cell>
          <cell r="I18">
            <v>8627.53</v>
          </cell>
        </row>
        <row r="19">
          <cell r="C19" t="str">
            <v>0731429167</v>
          </cell>
          <cell r="D19" t="str">
            <v>2023-11</v>
          </cell>
          <cell r="E19" t="str">
            <v>1351000073095579</v>
          </cell>
          <cell r="F19" t="str">
            <v>非自然人</v>
          </cell>
          <cell r="G19" t="str">
            <v>涞源英能新能源科技有限公司</v>
          </cell>
          <cell r="H19">
            <v>13426</v>
          </cell>
          <cell r="I19">
            <v>4892.43</v>
          </cell>
        </row>
        <row r="20">
          <cell r="C20" t="str">
            <v>0724498624</v>
          </cell>
          <cell r="D20" t="str">
            <v>2023-11</v>
          </cell>
          <cell r="E20" t="str">
            <v>1351000073095797</v>
          </cell>
          <cell r="F20" t="str">
            <v>非自然人</v>
          </cell>
          <cell r="G20" t="str">
            <v>涞源英能新能源科技有限公司</v>
          </cell>
          <cell r="H20">
            <v>46202</v>
          </cell>
          <cell r="I20">
            <v>16836.01</v>
          </cell>
        </row>
        <row r="21">
          <cell r="C21" t="str">
            <v>0705500195</v>
          </cell>
          <cell r="D21" t="str">
            <v>2023-11</v>
          </cell>
          <cell r="E21" t="str">
            <v>1351000073095674</v>
          </cell>
          <cell r="F21" t="str">
            <v>非自然人</v>
          </cell>
          <cell r="G21" t="str">
            <v>涞源英能新能源科技有限公司</v>
          </cell>
          <cell r="H21">
            <v>37716</v>
          </cell>
          <cell r="I21">
            <v>13743.71</v>
          </cell>
        </row>
        <row r="22">
          <cell r="C22" t="str">
            <v>0724450714</v>
          </cell>
          <cell r="D22" t="str">
            <v>2023-11</v>
          </cell>
          <cell r="E22" t="str">
            <v>1351000073095680</v>
          </cell>
          <cell r="F22" t="str">
            <v>非自然人</v>
          </cell>
          <cell r="G22" t="str">
            <v>涞源英能新能源科技有限公司</v>
          </cell>
          <cell r="H22">
            <v>44663</v>
          </cell>
          <cell r="I22">
            <v>16275.2</v>
          </cell>
        </row>
        <row r="23">
          <cell r="C23" t="str">
            <v>0724606768</v>
          </cell>
          <cell r="D23" t="str">
            <v>2023-11</v>
          </cell>
          <cell r="E23" t="str">
            <v>1351000070394562</v>
          </cell>
          <cell r="F23" t="str">
            <v>非自然人</v>
          </cell>
          <cell r="G23" t="str">
            <v>涞源英能新能源科技有限公司</v>
          </cell>
          <cell r="H23">
            <v>45617</v>
          </cell>
          <cell r="I23">
            <v>16622.83</v>
          </cell>
        </row>
        <row r="24">
          <cell r="C24" t="str">
            <v>0731429284</v>
          </cell>
          <cell r="D24" t="str">
            <v>2023-11</v>
          </cell>
          <cell r="E24" t="str">
            <v>1351000073095687</v>
          </cell>
          <cell r="F24" t="str">
            <v>非自然人</v>
          </cell>
          <cell r="G24" t="str">
            <v>涞源英能新能源科技有限公司</v>
          </cell>
          <cell r="H24">
            <v>41509</v>
          </cell>
          <cell r="I24">
            <v>15125.88</v>
          </cell>
        </row>
        <row r="25">
          <cell r="C25" t="str">
            <v>0724607152</v>
          </cell>
          <cell r="D25" t="str">
            <v>2023-11</v>
          </cell>
          <cell r="E25" t="str">
            <v>1351000070394560</v>
          </cell>
          <cell r="F25" t="str">
            <v>非自然人</v>
          </cell>
          <cell r="G25" t="str">
            <v>涞源英能新能源科技有限公司</v>
          </cell>
          <cell r="H25">
            <v>38342</v>
          </cell>
          <cell r="I25">
            <v>13971.82</v>
          </cell>
        </row>
        <row r="26">
          <cell r="C26" t="str">
            <v>0724454761</v>
          </cell>
          <cell r="D26" t="str">
            <v>2023-11</v>
          </cell>
          <cell r="E26" t="str">
            <v>1351000073095695</v>
          </cell>
          <cell r="F26" t="str">
            <v>非自然人</v>
          </cell>
          <cell r="G26" t="str">
            <v>涞源英能新能源科技有限公司</v>
          </cell>
          <cell r="H26">
            <v>46062</v>
          </cell>
          <cell r="I26">
            <v>16784.99</v>
          </cell>
        </row>
        <row r="27">
          <cell r="C27" t="str">
            <v>0724719556</v>
          </cell>
          <cell r="D27" t="str">
            <v>2023-11</v>
          </cell>
          <cell r="E27" t="str">
            <v>1351000070394559</v>
          </cell>
          <cell r="F27" t="str">
            <v>非自然人</v>
          </cell>
          <cell r="G27" t="str">
            <v>涞源英能新能源科技有限公司</v>
          </cell>
          <cell r="H27">
            <v>44807</v>
          </cell>
          <cell r="I27">
            <v>16327.67</v>
          </cell>
        </row>
        <row r="28">
          <cell r="C28" t="str">
            <v>0724719673</v>
          </cell>
          <cell r="D28" t="str">
            <v>2023-11</v>
          </cell>
          <cell r="E28" t="str">
            <v>1351000070394558</v>
          </cell>
          <cell r="F28" t="str">
            <v>非自然人</v>
          </cell>
          <cell r="G28" t="str">
            <v>涞源英能新能源科技有限公司</v>
          </cell>
          <cell r="H28">
            <v>23662</v>
          </cell>
          <cell r="I28">
            <v>8622.43</v>
          </cell>
        </row>
        <row r="29">
          <cell r="C29" t="str">
            <v>0705138129</v>
          </cell>
          <cell r="D29" t="str">
            <v>2023-11</v>
          </cell>
          <cell r="E29" t="str">
            <v>1351000070594931</v>
          </cell>
          <cell r="F29" t="str">
            <v>非自然人</v>
          </cell>
          <cell r="G29" t="str">
            <v>涞源英能新能源科技有限公司</v>
          </cell>
          <cell r="H29">
            <v>24382</v>
          </cell>
          <cell r="I29">
            <v>8884.8</v>
          </cell>
        </row>
        <row r="30">
          <cell r="C30" t="str">
            <v>0724716805</v>
          </cell>
          <cell r="D30" t="str">
            <v>2023-11</v>
          </cell>
          <cell r="E30" t="str">
            <v>1351000070298321</v>
          </cell>
          <cell r="F30" t="str">
            <v>非自然人</v>
          </cell>
          <cell r="G30" t="str">
            <v>涞源英能新能源科技有限公司</v>
          </cell>
          <cell r="H30">
            <v>45083</v>
          </cell>
          <cell r="I30">
            <v>16428.25</v>
          </cell>
        </row>
        <row r="31">
          <cell r="C31" t="str">
            <v>0724712034</v>
          </cell>
          <cell r="D31" t="str">
            <v>2023-11</v>
          </cell>
          <cell r="E31" t="str">
            <v>1351000070298328</v>
          </cell>
          <cell r="F31" t="str">
            <v>非自然人</v>
          </cell>
          <cell r="G31" t="str">
            <v>涞源英能新能源科技有限公司</v>
          </cell>
          <cell r="H31">
            <v>41468</v>
          </cell>
          <cell r="I31">
            <v>15110.94</v>
          </cell>
        </row>
        <row r="32">
          <cell r="C32" t="str">
            <v>0730799784</v>
          </cell>
          <cell r="D32" t="str">
            <v>2023-11</v>
          </cell>
          <cell r="E32" t="str">
            <v>1351000070298326</v>
          </cell>
          <cell r="F32" t="str">
            <v>非自然人</v>
          </cell>
          <cell r="G32" t="str">
            <v>涞源英能新能源科技有限公司</v>
          </cell>
          <cell r="H32">
            <v>42296</v>
          </cell>
          <cell r="I32">
            <v>15412.66</v>
          </cell>
        </row>
        <row r="33">
          <cell r="C33" t="str">
            <v>0705545123</v>
          </cell>
          <cell r="D33" t="str">
            <v>2023-11</v>
          </cell>
          <cell r="E33" t="str">
            <v>1351000070799963</v>
          </cell>
          <cell r="F33" t="str">
            <v>非自然人</v>
          </cell>
          <cell r="G33" t="str">
            <v>涞源英能新能源科技有限公司</v>
          </cell>
          <cell r="H33">
            <v>31936</v>
          </cell>
          <cell r="I33">
            <v>11637.48</v>
          </cell>
        </row>
        <row r="34">
          <cell r="C34" t="str">
            <v>0724712076</v>
          </cell>
          <cell r="D34" t="str">
            <v>2023-11</v>
          </cell>
          <cell r="E34" t="str">
            <v>1351000070298327</v>
          </cell>
          <cell r="F34" t="str">
            <v>非自然人</v>
          </cell>
          <cell r="G34" t="str">
            <v>涞源英能新能源科技有限公司</v>
          </cell>
          <cell r="H34">
            <v>44958</v>
          </cell>
          <cell r="I34">
            <v>16382.7</v>
          </cell>
        </row>
        <row r="35">
          <cell r="C35" t="str">
            <v>0724717071</v>
          </cell>
          <cell r="D35" t="str">
            <v>2023-11</v>
          </cell>
          <cell r="E35" t="str">
            <v>1351000070298324</v>
          </cell>
          <cell r="F35" t="str">
            <v>非自然人</v>
          </cell>
          <cell r="G35" t="str">
            <v>涞源英能新能源科技有限公司</v>
          </cell>
          <cell r="H35">
            <v>42240</v>
          </cell>
          <cell r="I35">
            <v>15392.26</v>
          </cell>
        </row>
        <row r="36">
          <cell r="C36" t="str">
            <v>0730795144</v>
          </cell>
          <cell r="D36" t="str">
            <v>2023-11</v>
          </cell>
          <cell r="E36" t="str">
            <v>1351000070298325</v>
          </cell>
          <cell r="F36" t="str">
            <v>非自然人</v>
          </cell>
          <cell r="G36" t="str">
            <v>涞源英能新能源科技有限公司</v>
          </cell>
          <cell r="H36">
            <v>17624</v>
          </cell>
          <cell r="I36">
            <v>6422.19</v>
          </cell>
        </row>
        <row r="37">
          <cell r="C37" t="str">
            <v>0724722859</v>
          </cell>
          <cell r="D37" t="str">
            <v>2023-11</v>
          </cell>
          <cell r="E37" t="str">
            <v>1351000070298322</v>
          </cell>
          <cell r="F37" t="str">
            <v>非自然人</v>
          </cell>
          <cell r="G37" t="str">
            <v>涞源英能新能源科技有限公司</v>
          </cell>
          <cell r="H37">
            <v>43217</v>
          </cell>
          <cell r="I37">
            <v>15748.27</v>
          </cell>
        </row>
        <row r="38">
          <cell r="C38" t="str">
            <v>0730801843</v>
          </cell>
          <cell r="D38" t="str">
            <v>2023-11</v>
          </cell>
          <cell r="E38" t="str">
            <v>1351000070298323</v>
          </cell>
          <cell r="F38" t="str">
            <v>非自然人</v>
          </cell>
          <cell r="G38" t="str">
            <v>涞源英能新能源科技有限公司</v>
          </cell>
          <cell r="H38">
            <v>43150</v>
          </cell>
          <cell r="I38">
            <v>15723.86</v>
          </cell>
        </row>
        <row r="39">
          <cell r="C39" t="str">
            <v>0724058875</v>
          </cell>
          <cell r="D39" t="str">
            <v>2023-11</v>
          </cell>
          <cell r="E39" t="str">
            <v>1351000073087458</v>
          </cell>
          <cell r="F39" t="str">
            <v>非自然人</v>
          </cell>
          <cell r="G39" t="str">
            <v>涞源英能新能源科技有限公司</v>
          </cell>
          <cell r="H39">
            <v>34808</v>
          </cell>
          <cell r="I39">
            <v>12684.04</v>
          </cell>
        </row>
        <row r="40">
          <cell r="C40" t="str">
            <v>0724052806</v>
          </cell>
          <cell r="D40" t="str">
            <v>2023-11</v>
          </cell>
          <cell r="E40" t="str">
            <v>1351000073087457</v>
          </cell>
          <cell r="F40" t="str">
            <v>非自然人</v>
          </cell>
          <cell r="G40" t="str">
            <v>涞源英能新能源科技有限公司</v>
          </cell>
          <cell r="H40">
            <v>41288</v>
          </cell>
          <cell r="I40">
            <v>15045.35</v>
          </cell>
        </row>
        <row r="41">
          <cell r="C41" t="str">
            <v>0705153735</v>
          </cell>
          <cell r="D41" t="str">
            <v>2023-11</v>
          </cell>
          <cell r="E41" t="str">
            <v>1351000071900702</v>
          </cell>
          <cell r="F41" t="str">
            <v>非自然人</v>
          </cell>
          <cell r="G41" t="str">
            <v>涞源英能新能源科技有限公司</v>
          </cell>
          <cell r="H41">
            <v>35160</v>
          </cell>
          <cell r="I41">
            <v>12812.3</v>
          </cell>
        </row>
        <row r="42">
          <cell r="C42" t="str">
            <v>0730803520</v>
          </cell>
          <cell r="D42" t="str">
            <v>2023-11</v>
          </cell>
          <cell r="E42" t="str">
            <v>1351000070298332</v>
          </cell>
          <cell r="F42" t="str">
            <v>非自然人</v>
          </cell>
          <cell r="G42" t="str">
            <v>涞源英能新能源科技有限公司</v>
          </cell>
          <cell r="H42">
            <v>42558</v>
          </cell>
          <cell r="I42">
            <v>15508.14</v>
          </cell>
        </row>
        <row r="43">
          <cell r="C43" t="str">
            <v>0723950271</v>
          </cell>
          <cell r="D43" t="str">
            <v>2023-11</v>
          </cell>
          <cell r="E43" t="str">
            <v>1351000070798408</v>
          </cell>
          <cell r="F43" t="str">
            <v>非自然人</v>
          </cell>
          <cell r="G43" t="str">
            <v>涞源英能新能源科技有限公司</v>
          </cell>
          <cell r="H43">
            <v>40682</v>
          </cell>
          <cell r="I43">
            <v>14824.52</v>
          </cell>
        </row>
        <row r="44">
          <cell r="C44" t="str">
            <v>0724722194</v>
          </cell>
          <cell r="D44" t="str">
            <v>2023-11</v>
          </cell>
          <cell r="E44" t="str">
            <v>1351000070298330</v>
          </cell>
          <cell r="F44" t="str">
            <v>非自然人</v>
          </cell>
          <cell r="G44" t="str">
            <v>涞源英能新能源科技有限公司</v>
          </cell>
          <cell r="H44">
            <v>41298</v>
          </cell>
          <cell r="I44">
            <v>15048.99</v>
          </cell>
        </row>
        <row r="45">
          <cell r="C45" t="str">
            <v>0723907873</v>
          </cell>
          <cell r="D45" t="str">
            <v>2023-11</v>
          </cell>
          <cell r="E45" t="str">
            <v>1351000070798409</v>
          </cell>
          <cell r="F45" t="str">
            <v>非自然人</v>
          </cell>
          <cell r="G45" t="str">
            <v>涞源英能新能源科技有限公司</v>
          </cell>
          <cell r="H45">
            <v>46153</v>
          </cell>
          <cell r="I45">
            <v>16818.15</v>
          </cell>
        </row>
        <row r="46">
          <cell r="C46" t="str">
            <v>0723956833</v>
          </cell>
          <cell r="D46" t="str">
            <v>2023-11</v>
          </cell>
          <cell r="E46" t="str">
            <v>1351000070798407</v>
          </cell>
          <cell r="F46" t="str">
            <v>非自然人</v>
          </cell>
          <cell r="G46" t="str">
            <v>涞源英能新能源科技有限公司</v>
          </cell>
          <cell r="H46">
            <v>44773</v>
          </cell>
          <cell r="I46">
            <v>16315.28</v>
          </cell>
        </row>
        <row r="47">
          <cell r="C47" t="str">
            <v>0724722471</v>
          </cell>
          <cell r="D47" t="str">
            <v>2023-11</v>
          </cell>
          <cell r="E47" t="str">
            <v>1351000070298339</v>
          </cell>
          <cell r="F47" t="str">
            <v>非自然人</v>
          </cell>
          <cell r="G47" t="str">
            <v>涞源英能新能源科技有限公司</v>
          </cell>
          <cell r="H47">
            <v>41377</v>
          </cell>
          <cell r="I47">
            <v>15077.78</v>
          </cell>
        </row>
        <row r="48">
          <cell r="C48" t="str">
            <v>0724716964</v>
          </cell>
          <cell r="D48" t="str">
            <v>2023-11</v>
          </cell>
          <cell r="E48" t="str">
            <v>1351000070298337</v>
          </cell>
          <cell r="F48" t="str">
            <v>非自然人</v>
          </cell>
          <cell r="G48" t="str">
            <v>涞源英能新能源科技有限公司</v>
          </cell>
          <cell r="H48">
            <v>45583</v>
          </cell>
          <cell r="I48">
            <v>16610.45</v>
          </cell>
        </row>
        <row r="49">
          <cell r="C49" t="str">
            <v>0724053896</v>
          </cell>
          <cell r="D49" t="str">
            <v>2023-11</v>
          </cell>
          <cell r="E49" t="str">
            <v>1351000073087463</v>
          </cell>
          <cell r="F49" t="str">
            <v>非自然人</v>
          </cell>
          <cell r="G49" t="str">
            <v>涞源英能新能源科技有限公司</v>
          </cell>
          <cell r="H49">
            <v>40758</v>
          </cell>
          <cell r="I49">
            <v>14852.22</v>
          </cell>
        </row>
        <row r="50">
          <cell r="C50" t="str">
            <v>0730805308</v>
          </cell>
          <cell r="D50" t="str">
            <v>2023-11</v>
          </cell>
          <cell r="E50" t="str">
            <v>1351000070298338</v>
          </cell>
          <cell r="F50" t="str">
            <v>非自然人</v>
          </cell>
          <cell r="G50" t="str">
            <v>涞源英能新能源科技有限公司</v>
          </cell>
          <cell r="H50">
            <v>43751</v>
          </cell>
          <cell r="I50">
            <v>15942.86</v>
          </cell>
        </row>
        <row r="51">
          <cell r="C51" t="str">
            <v>0724879441</v>
          </cell>
          <cell r="D51" t="str">
            <v>2023-11</v>
          </cell>
          <cell r="E51" t="str">
            <v>1351000070298335</v>
          </cell>
          <cell r="F51" t="str">
            <v>非自然人</v>
          </cell>
          <cell r="G51" t="str">
            <v>涞源英能新能源科技有限公司</v>
          </cell>
          <cell r="H51">
            <v>44309</v>
          </cell>
          <cell r="I51">
            <v>16146.2</v>
          </cell>
        </row>
        <row r="52">
          <cell r="C52" t="str">
            <v>0724716850</v>
          </cell>
          <cell r="D52" t="str">
            <v>2023-11</v>
          </cell>
          <cell r="E52" t="str">
            <v>1351000070298336</v>
          </cell>
          <cell r="F52" t="str">
            <v>非自然人</v>
          </cell>
          <cell r="G52" t="str">
            <v>涞源英能新能源科技有限公司</v>
          </cell>
          <cell r="H52">
            <v>45344</v>
          </cell>
          <cell r="I52">
            <v>16523.35</v>
          </cell>
        </row>
        <row r="53">
          <cell r="C53" t="str">
            <v>0724722673</v>
          </cell>
          <cell r="D53" t="str">
            <v>2023-11</v>
          </cell>
          <cell r="E53" t="str">
            <v>1351000070298333</v>
          </cell>
          <cell r="F53" t="str">
            <v>非自然人</v>
          </cell>
          <cell r="G53" t="str">
            <v>涞源英能新能源科技有限公司</v>
          </cell>
          <cell r="H53">
            <v>44353</v>
          </cell>
          <cell r="I53">
            <v>16162.23</v>
          </cell>
        </row>
        <row r="54">
          <cell r="C54" t="str">
            <v>0730801612</v>
          </cell>
          <cell r="D54" t="str">
            <v>2023-11</v>
          </cell>
          <cell r="E54" t="str">
            <v>1351000070298334</v>
          </cell>
          <cell r="F54" t="str">
            <v>非自然人</v>
          </cell>
          <cell r="G54" t="str">
            <v>涞源英能新能源科技有限公司</v>
          </cell>
          <cell r="H54">
            <v>38956</v>
          </cell>
          <cell r="I54">
            <v>14195.57</v>
          </cell>
        </row>
        <row r="55">
          <cell r="C55" t="str">
            <v>0705423568</v>
          </cell>
          <cell r="D55" t="str">
            <v>2023-11</v>
          </cell>
          <cell r="E55" t="str">
            <v>1351000069192976</v>
          </cell>
          <cell r="F55" t="str">
            <v>非自然人</v>
          </cell>
          <cell r="G55" t="str">
            <v>涞源英能新能源科技有限公司</v>
          </cell>
          <cell r="H55">
            <v>39102</v>
          </cell>
          <cell r="I55">
            <v>14248.77</v>
          </cell>
        </row>
        <row r="56">
          <cell r="C56" t="str">
            <v>0705107703</v>
          </cell>
          <cell r="D56" t="str">
            <v>2023-11</v>
          </cell>
          <cell r="E56" t="str">
            <v>1351000069192974</v>
          </cell>
          <cell r="F56" t="str">
            <v>非自然人</v>
          </cell>
          <cell r="G56" t="str">
            <v>涞源英能新能源科技有限公司</v>
          </cell>
          <cell r="H56">
            <v>41209</v>
          </cell>
          <cell r="I56">
            <v>15016.56</v>
          </cell>
        </row>
        <row r="57">
          <cell r="C57" t="str">
            <v>0705216300</v>
          </cell>
          <cell r="D57" t="str">
            <v>2023-11</v>
          </cell>
          <cell r="E57" t="str">
            <v>1351000069192975</v>
          </cell>
          <cell r="F57" t="str">
            <v>非自然人</v>
          </cell>
          <cell r="G57" t="str">
            <v>涞源英能新能源科技有限公司</v>
          </cell>
          <cell r="H57">
            <v>37358</v>
          </cell>
          <cell r="I57">
            <v>13613.26</v>
          </cell>
        </row>
        <row r="58">
          <cell r="C58" t="str">
            <v>0705573814</v>
          </cell>
          <cell r="D58" t="str">
            <v>2023-11</v>
          </cell>
          <cell r="E58" t="str">
            <v>1351000069192973</v>
          </cell>
          <cell r="F58" t="str">
            <v>非自然人</v>
          </cell>
          <cell r="G58" t="str">
            <v>涞源英能新能源科技有限公司</v>
          </cell>
          <cell r="H58">
            <v>34454</v>
          </cell>
          <cell r="I58">
            <v>12555.04</v>
          </cell>
        </row>
        <row r="59">
          <cell r="C59" t="str">
            <v>0724719598</v>
          </cell>
          <cell r="D59" t="str">
            <v>2023-11</v>
          </cell>
          <cell r="E59" t="str">
            <v>1351000070298343</v>
          </cell>
          <cell r="F59" t="str">
            <v>非自然人</v>
          </cell>
          <cell r="G59" t="str">
            <v>涞源英能新能源科技有限公司</v>
          </cell>
          <cell r="H59">
            <v>45065</v>
          </cell>
          <cell r="I59">
            <v>16421.69</v>
          </cell>
        </row>
        <row r="60">
          <cell r="C60" t="str">
            <v>0705051185</v>
          </cell>
          <cell r="D60" t="str">
            <v>2023-11</v>
          </cell>
          <cell r="E60" t="str">
            <v>1351000070298340</v>
          </cell>
          <cell r="F60" t="str">
            <v>非自然人</v>
          </cell>
          <cell r="G60" t="str">
            <v>涞源英能新能源科技有限公司</v>
          </cell>
          <cell r="H60">
            <v>39206</v>
          </cell>
          <cell r="I60">
            <v>14286.67</v>
          </cell>
        </row>
        <row r="61">
          <cell r="C61" t="str">
            <v>0726198728</v>
          </cell>
          <cell r="D61" t="str">
            <v>2023-11</v>
          </cell>
          <cell r="E61" t="str">
            <v>1351000070798419</v>
          </cell>
          <cell r="F61" t="str">
            <v>非自然人</v>
          </cell>
          <cell r="G61" t="str">
            <v>涞源英能新能源科技有限公司</v>
          </cell>
          <cell r="H61">
            <v>45517</v>
          </cell>
          <cell r="I61">
            <v>16586.39</v>
          </cell>
        </row>
        <row r="62">
          <cell r="C62" t="str">
            <v>0724717101</v>
          </cell>
          <cell r="D62" t="str">
            <v>2023-11</v>
          </cell>
          <cell r="E62" t="str">
            <v>1351000070298341</v>
          </cell>
          <cell r="F62" t="str">
            <v>非自然人</v>
          </cell>
          <cell r="G62" t="str">
            <v>涞源英能新能源科技有限公司</v>
          </cell>
          <cell r="H62">
            <v>43934</v>
          </cell>
          <cell r="I62">
            <v>16009.55</v>
          </cell>
        </row>
        <row r="63">
          <cell r="C63" t="str">
            <v>0723911007</v>
          </cell>
          <cell r="D63" t="str">
            <v>2023-11</v>
          </cell>
          <cell r="E63" t="str">
            <v>1351000070798417</v>
          </cell>
          <cell r="F63" t="str">
            <v>非自然人</v>
          </cell>
          <cell r="G63" t="str">
            <v>涞源英能新能源科技有限公司</v>
          </cell>
          <cell r="H63">
            <v>44036</v>
          </cell>
          <cell r="I63">
            <v>16046.72</v>
          </cell>
        </row>
        <row r="64">
          <cell r="C64" t="str">
            <v>0723907945</v>
          </cell>
          <cell r="D64" t="str">
            <v>2023-11</v>
          </cell>
          <cell r="E64" t="str">
            <v>1351000070798415</v>
          </cell>
          <cell r="F64" t="str">
            <v>非自然人</v>
          </cell>
          <cell r="G64" t="str">
            <v>涞源英能新能源科技有限公司</v>
          </cell>
          <cell r="H64">
            <v>20615</v>
          </cell>
          <cell r="I64">
            <v>7512.11</v>
          </cell>
        </row>
        <row r="65">
          <cell r="C65" t="str">
            <v>0723963499</v>
          </cell>
          <cell r="D65" t="str">
            <v>2023-11</v>
          </cell>
          <cell r="E65" t="str">
            <v>1351000070798416</v>
          </cell>
          <cell r="F65" t="str">
            <v>非自然人</v>
          </cell>
          <cell r="G65" t="str">
            <v>涞源英能新能源科技有限公司</v>
          </cell>
          <cell r="H65">
            <v>42956</v>
          </cell>
          <cell r="I65">
            <v>15653.17</v>
          </cell>
        </row>
        <row r="66">
          <cell r="C66" t="str">
            <v>0723948287</v>
          </cell>
          <cell r="D66" t="str">
            <v>2023-11</v>
          </cell>
          <cell r="E66" t="str">
            <v>1351000070798413</v>
          </cell>
          <cell r="F66" t="str">
            <v>非自然人</v>
          </cell>
          <cell r="G66" t="str">
            <v>涞源英能新能源科技有限公司</v>
          </cell>
          <cell r="H66">
            <v>42934</v>
          </cell>
          <cell r="I66">
            <v>15645.15</v>
          </cell>
        </row>
        <row r="67">
          <cell r="C67" t="str">
            <v>0723963532</v>
          </cell>
          <cell r="D67" t="str">
            <v>2023-11</v>
          </cell>
          <cell r="E67" t="str">
            <v>1351000070798412</v>
          </cell>
          <cell r="F67" t="str">
            <v>非自然人</v>
          </cell>
          <cell r="G67" t="str">
            <v>涞源英能新能源科技有限公司</v>
          </cell>
          <cell r="H67">
            <v>44699</v>
          </cell>
          <cell r="I67">
            <v>16288.32</v>
          </cell>
        </row>
        <row r="68">
          <cell r="C68" t="str">
            <v>0723928953</v>
          </cell>
          <cell r="D68" t="str">
            <v>2023-11</v>
          </cell>
          <cell r="E68" t="str">
            <v>1351000070798410</v>
          </cell>
          <cell r="F68" t="str">
            <v>非自然人</v>
          </cell>
          <cell r="G68" t="str">
            <v>涞源英能新能源科技有限公司</v>
          </cell>
          <cell r="H68">
            <v>45218</v>
          </cell>
          <cell r="I68">
            <v>16477.44</v>
          </cell>
        </row>
        <row r="69">
          <cell r="C69" t="str">
            <v>0724016660</v>
          </cell>
          <cell r="D69" t="str">
            <v>2023-11</v>
          </cell>
          <cell r="E69" t="str">
            <v>1351000073087436</v>
          </cell>
          <cell r="F69" t="str">
            <v>非自然人</v>
          </cell>
          <cell r="G69" t="str">
            <v>涞源英能新能源科技有限公司</v>
          </cell>
          <cell r="H69">
            <v>41239</v>
          </cell>
          <cell r="I69">
            <v>15027.49</v>
          </cell>
        </row>
        <row r="70">
          <cell r="C70" t="str">
            <v>0724171114</v>
          </cell>
          <cell r="D70" t="str">
            <v>2023-11</v>
          </cell>
          <cell r="E70" t="str">
            <v>1351000071996228</v>
          </cell>
          <cell r="F70" t="str">
            <v>非自然人</v>
          </cell>
          <cell r="G70" t="str">
            <v>涞源英能新能源科技有限公司</v>
          </cell>
          <cell r="H70">
            <v>42816</v>
          </cell>
          <cell r="I70">
            <v>15602.15</v>
          </cell>
        </row>
        <row r="71">
          <cell r="C71" t="str">
            <v>0724175031</v>
          </cell>
          <cell r="D71" t="str">
            <v>2023-11</v>
          </cell>
          <cell r="E71" t="str">
            <v>1351000071996227</v>
          </cell>
          <cell r="F71" t="str">
            <v>非自然人</v>
          </cell>
          <cell r="G71" t="str">
            <v>涞源英能新能源科技有限公司</v>
          </cell>
          <cell r="H71">
            <v>44528</v>
          </cell>
          <cell r="I71">
            <v>16226</v>
          </cell>
        </row>
        <row r="72">
          <cell r="C72" t="str">
            <v>0724218385</v>
          </cell>
          <cell r="D72" t="str">
            <v>2023-11</v>
          </cell>
          <cell r="E72" t="str">
            <v>1351000071996229</v>
          </cell>
          <cell r="F72" t="str">
            <v>非自然人</v>
          </cell>
          <cell r="G72" t="str">
            <v>涞源英能新能源科技有限公司</v>
          </cell>
          <cell r="H72">
            <v>43781</v>
          </cell>
          <cell r="I72">
            <v>15953.8</v>
          </cell>
        </row>
        <row r="73">
          <cell r="C73" t="str">
            <v>0724041886</v>
          </cell>
          <cell r="D73" t="str">
            <v>2023-11</v>
          </cell>
          <cell r="E73" t="str">
            <v>1351000071996224</v>
          </cell>
          <cell r="F73" t="str">
            <v>非自然人</v>
          </cell>
          <cell r="G73" t="str">
            <v>涞源英能新能源科技有限公司</v>
          </cell>
          <cell r="H73">
            <v>43750</v>
          </cell>
          <cell r="I73">
            <v>15942.5</v>
          </cell>
        </row>
        <row r="74">
          <cell r="C74" t="str">
            <v>0724186194</v>
          </cell>
          <cell r="D74" t="str">
            <v>2023-11</v>
          </cell>
          <cell r="E74" t="str">
            <v>1351000071996223</v>
          </cell>
          <cell r="F74" t="str">
            <v>非自然人</v>
          </cell>
          <cell r="G74" t="str">
            <v>涞源英能新能源科技有限公司</v>
          </cell>
          <cell r="H74">
            <v>42912</v>
          </cell>
          <cell r="I74">
            <v>15637.13</v>
          </cell>
        </row>
        <row r="75">
          <cell r="C75" t="str">
            <v>0724170485</v>
          </cell>
          <cell r="D75" t="str">
            <v>2023-11</v>
          </cell>
          <cell r="E75" t="str">
            <v>1351000071996225</v>
          </cell>
          <cell r="F75" t="str">
            <v>非自然人</v>
          </cell>
          <cell r="G75" t="str">
            <v>涞源英能新能源科技有限公司</v>
          </cell>
          <cell r="H75">
            <v>15372</v>
          </cell>
          <cell r="I75">
            <v>5601.56</v>
          </cell>
        </row>
        <row r="76">
          <cell r="C76" t="str">
            <v>0724047321</v>
          </cell>
          <cell r="D76" t="str">
            <v>2023-11</v>
          </cell>
          <cell r="E76" t="str">
            <v>1351000071996220</v>
          </cell>
          <cell r="F76" t="str">
            <v>非自然人</v>
          </cell>
          <cell r="G76" t="str">
            <v>涞源英能新能源科技有限公司</v>
          </cell>
          <cell r="H76">
            <v>42071</v>
          </cell>
          <cell r="I76">
            <v>15330.67</v>
          </cell>
        </row>
        <row r="77">
          <cell r="C77" t="str">
            <v>0724175594</v>
          </cell>
          <cell r="D77" t="str">
            <v>2023-11</v>
          </cell>
          <cell r="E77" t="str">
            <v>1351000071996222</v>
          </cell>
          <cell r="F77" t="str">
            <v>非自然人</v>
          </cell>
          <cell r="G77" t="str">
            <v>涞源英能新能源科技有限公司</v>
          </cell>
          <cell r="H77">
            <v>43832</v>
          </cell>
          <cell r="I77">
            <v>15972.38</v>
          </cell>
        </row>
        <row r="78">
          <cell r="C78" t="str">
            <v>0724219519</v>
          </cell>
          <cell r="D78" t="str">
            <v>2023-11</v>
          </cell>
          <cell r="E78" t="str">
            <v>1351000071996221</v>
          </cell>
          <cell r="F78" t="str">
            <v>非自然人</v>
          </cell>
          <cell r="G78" t="str">
            <v>涞源英能新能源科技有限公司</v>
          </cell>
          <cell r="H78">
            <v>39752</v>
          </cell>
          <cell r="I78">
            <v>14485.63</v>
          </cell>
        </row>
        <row r="79">
          <cell r="C79" t="str">
            <v>0723908502</v>
          </cell>
          <cell r="D79" t="str">
            <v>2023-11</v>
          </cell>
          <cell r="E79" t="str">
            <v>1351000070798428</v>
          </cell>
          <cell r="F79" t="str">
            <v>非自然人</v>
          </cell>
          <cell r="G79" t="str">
            <v>涞源英能新能源科技有限公司</v>
          </cell>
          <cell r="H79">
            <v>38191</v>
          </cell>
          <cell r="I79">
            <v>13916.8</v>
          </cell>
        </row>
        <row r="80">
          <cell r="C80" t="str">
            <v>0723962005</v>
          </cell>
          <cell r="D80" t="str">
            <v>2023-11</v>
          </cell>
          <cell r="E80" t="str">
            <v>1351000070798429</v>
          </cell>
          <cell r="F80" t="str">
            <v>非自然人</v>
          </cell>
          <cell r="G80" t="str">
            <v>涞源英能新能源科技有限公司</v>
          </cell>
          <cell r="H80">
            <v>42203</v>
          </cell>
          <cell r="I80">
            <v>15378.77</v>
          </cell>
        </row>
        <row r="81">
          <cell r="C81" t="str">
            <v>0723908111</v>
          </cell>
          <cell r="D81" t="str">
            <v>2023-11</v>
          </cell>
          <cell r="E81" t="str">
            <v>1351000070798426</v>
          </cell>
          <cell r="F81" t="str">
            <v>非自然人</v>
          </cell>
          <cell r="G81" t="str">
            <v>涞源英能新能源科技有限公司</v>
          </cell>
          <cell r="H81">
            <v>37204</v>
          </cell>
          <cell r="I81">
            <v>13557.14</v>
          </cell>
        </row>
        <row r="82">
          <cell r="C82" t="str">
            <v>0723956686</v>
          </cell>
          <cell r="D82" t="str">
            <v>2023-11</v>
          </cell>
          <cell r="E82" t="str">
            <v>1351000070798424</v>
          </cell>
          <cell r="F82" t="str">
            <v>非自然人</v>
          </cell>
          <cell r="G82" t="str">
            <v>涞源英能新能源科技有限公司</v>
          </cell>
          <cell r="H82">
            <v>34476</v>
          </cell>
          <cell r="I82">
            <v>12563.05</v>
          </cell>
        </row>
        <row r="83">
          <cell r="C83" t="str">
            <v>0723907697</v>
          </cell>
          <cell r="D83" t="str">
            <v>2023-11</v>
          </cell>
          <cell r="E83" t="str">
            <v>1351000070798422</v>
          </cell>
          <cell r="F83" t="str">
            <v>非自然人</v>
          </cell>
          <cell r="G83" t="str">
            <v>涞源英能新能源科技有限公司</v>
          </cell>
          <cell r="H83">
            <v>46192</v>
          </cell>
          <cell r="I83">
            <v>16832.36</v>
          </cell>
        </row>
        <row r="84">
          <cell r="C84" t="str">
            <v>0723908166</v>
          </cell>
          <cell r="D84" t="str">
            <v>2023-11</v>
          </cell>
          <cell r="E84" t="str">
            <v>1351000070798423</v>
          </cell>
          <cell r="F84" t="str">
            <v>非自然人</v>
          </cell>
          <cell r="G84" t="str">
            <v>涞源英能新能源科技有限公司</v>
          </cell>
          <cell r="H84">
            <v>44736</v>
          </cell>
          <cell r="I84">
            <v>16301.8</v>
          </cell>
        </row>
        <row r="85">
          <cell r="C85" t="str">
            <v>0724041147</v>
          </cell>
          <cell r="D85" t="str">
            <v>2023-11</v>
          </cell>
          <cell r="E85" t="str">
            <v>1351000073087440</v>
          </cell>
          <cell r="F85" t="str">
            <v>非自然人</v>
          </cell>
          <cell r="G85" t="str">
            <v>涞源英能新能源科技有限公司</v>
          </cell>
          <cell r="H85">
            <v>41034</v>
          </cell>
          <cell r="I85">
            <v>14952.79</v>
          </cell>
        </row>
        <row r="86">
          <cell r="C86" t="str">
            <v>0723960852</v>
          </cell>
          <cell r="D86" t="str">
            <v>2023-11</v>
          </cell>
          <cell r="E86" t="str">
            <v>1351000070798420</v>
          </cell>
          <cell r="F86" t="str">
            <v>非自然人</v>
          </cell>
          <cell r="G86" t="str">
            <v>涞源英能新能源科技有限公司</v>
          </cell>
          <cell r="H86">
            <v>41064</v>
          </cell>
          <cell r="I86">
            <v>14963.72</v>
          </cell>
        </row>
        <row r="87">
          <cell r="C87" t="str">
            <v>0723934170</v>
          </cell>
          <cell r="D87" t="str">
            <v>2023-11</v>
          </cell>
          <cell r="E87" t="str">
            <v>1351000070798421</v>
          </cell>
          <cell r="F87" t="str">
            <v>非自然人</v>
          </cell>
          <cell r="G87" t="str">
            <v>涞源英能新能源科技有限公司</v>
          </cell>
          <cell r="H87">
            <v>43768</v>
          </cell>
          <cell r="I87">
            <v>15949.06</v>
          </cell>
        </row>
        <row r="88">
          <cell r="C88" t="str">
            <v>0724057061</v>
          </cell>
          <cell r="D88" t="str">
            <v>2023-11</v>
          </cell>
          <cell r="E88" t="str">
            <v>1351000073087446</v>
          </cell>
          <cell r="F88" t="str">
            <v>非自然人</v>
          </cell>
          <cell r="G88" t="str">
            <v>涞源英能新能源科技有限公司</v>
          </cell>
          <cell r="H88">
            <v>37080</v>
          </cell>
          <cell r="I88">
            <v>13511.95</v>
          </cell>
        </row>
        <row r="89">
          <cell r="C89" t="str">
            <v>0724222160</v>
          </cell>
          <cell r="D89" t="str">
            <v>2023-11</v>
          </cell>
          <cell r="E89" t="str">
            <v>1351000071996235</v>
          </cell>
          <cell r="F89" t="str">
            <v>非自然人</v>
          </cell>
          <cell r="G89" t="str">
            <v>涞源英能新能源科技有限公司</v>
          </cell>
          <cell r="H89">
            <v>41161</v>
          </cell>
          <cell r="I89">
            <v>14999.07</v>
          </cell>
        </row>
        <row r="90">
          <cell r="C90" t="str">
            <v>0724175480</v>
          </cell>
          <cell r="D90" t="str">
            <v>2023-11</v>
          </cell>
          <cell r="E90" t="str">
            <v>1351000071996234</v>
          </cell>
          <cell r="F90" t="str">
            <v>非自然人</v>
          </cell>
          <cell r="G90" t="str">
            <v>涞源英能新能源科技有限公司</v>
          </cell>
          <cell r="H90">
            <v>29814</v>
          </cell>
          <cell r="I90">
            <v>10864.22</v>
          </cell>
        </row>
        <row r="91">
          <cell r="C91" t="str">
            <v>0724170720</v>
          </cell>
          <cell r="D91" t="str">
            <v>2023-11</v>
          </cell>
          <cell r="E91" t="str">
            <v>1351000071996237</v>
          </cell>
          <cell r="F91" t="str">
            <v>非自然人</v>
          </cell>
          <cell r="G91" t="str">
            <v>涞源英能新能源科技有限公司</v>
          </cell>
          <cell r="H91">
            <v>42266</v>
          </cell>
          <cell r="I91">
            <v>15401.73</v>
          </cell>
        </row>
        <row r="92">
          <cell r="C92" t="str">
            <v>0724170384</v>
          </cell>
          <cell r="D92" t="str">
            <v>2023-11</v>
          </cell>
          <cell r="E92" t="str">
            <v>1351000071996236</v>
          </cell>
          <cell r="F92" t="str">
            <v>非自然人</v>
          </cell>
          <cell r="G92" t="str">
            <v>涞源英能新能源科技有限公司</v>
          </cell>
          <cell r="H92">
            <v>44159</v>
          </cell>
          <cell r="I92">
            <v>16091.54</v>
          </cell>
        </row>
        <row r="93">
          <cell r="C93" t="str">
            <v>0724027127</v>
          </cell>
          <cell r="D93" t="str">
            <v>2023-11</v>
          </cell>
          <cell r="E93" t="str">
            <v>1351000071996231</v>
          </cell>
          <cell r="F93" t="str">
            <v>非自然人</v>
          </cell>
          <cell r="G93" t="str">
            <v>涞源英能新能源科技有限公司</v>
          </cell>
          <cell r="H93">
            <v>43834</v>
          </cell>
          <cell r="I93">
            <v>15973.11</v>
          </cell>
        </row>
        <row r="94">
          <cell r="C94" t="str">
            <v>0724056101</v>
          </cell>
          <cell r="D94" t="str">
            <v>2023-11</v>
          </cell>
          <cell r="E94" t="str">
            <v>1351000071996230</v>
          </cell>
          <cell r="F94" t="str">
            <v>非自然人</v>
          </cell>
          <cell r="G94" t="str">
            <v>涞源英能新能源科技有限公司</v>
          </cell>
          <cell r="H94">
            <v>43103</v>
          </cell>
          <cell r="I94">
            <v>15706.73</v>
          </cell>
        </row>
        <row r="95">
          <cell r="C95" t="str">
            <v>0724176021</v>
          </cell>
          <cell r="D95" t="str">
            <v>2023-11</v>
          </cell>
          <cell r="E95" t="str">
            <v>1351000071996233</v>
          </cell>
          <cell r="F95" t="str">
            <v>非自然人</v>
          </cell>
          <cell r="G95" t="str">
            <v>涞源英能新能源科技有限公司</v>
          </cell>
          <cell r="H95">
            <v>29677</v>
          </cell>
          <cell r="I95">
            <v>10814.3</v>
          </cell>
        </row>
        <row r="96">
          <cell r="C96" t="str">
            <v>0724185856</v>
          </cell>
          <cell r="D96" t="str">
            <v>2023-11</v>
          </cell>
          <cell r="E96" t="str">
            <v>1351000071996232</v>
          </cell>
          <cell r="F96" t="str">
            <v>非自然人</v>
          </cell>
          <cell r="G96" t="str">
            <v>涞源英能新能源科技有限公司</v>
          </cell>
          <cell r="H96">
            <v>42310</v>
          </cell>
          <cell r="I96">
            <v>15417.76</v>
          </cell>
        </row>
        <row r="97">
          <cell r="C97" t="str">
            <v>0723963620</v>
          </cell>
          <cell r="D97" t="str">
            <v>2023-11</v>
          </cell>
          <cell r="E97" t="str">
            <v>1351000070798435</v>
          </cell>
          <cell r="F97" t="str">
            <v>非自然人</v>
          </cell>
          <cell r="G97" t="str">
            <v>涞源英能新能源科技有限公司</v>
          </cell>
          <cell r="H97">
            <v>11422</v>
          </cell>
          <cell r="I97">
            <v>4162.18</v>
          </cell>
        </row>
        <row r="98">
          <cell r="C98" t="str">
            <v>0723950659</v>
          </cell>
          <cell r="D98" t="str">
            <v>2023-11</v>
          </cell>
          <cell r="E98" t="str">
            <v>1351000070798433</v>
          </cell>
          <cell r="F98" t="str">
            <v>非自然人</v>
          </cell>
          <cell r="G98" t="str">
            <v>涞源英能新能源科技有限公司</v>
          </cell>
          <cell r="H98">
            <v>37666</v>
          </cell>
          <cell r="I98">
            <v>13725.49</v>
          </cell>
        </row>
        <row r="99">
          <cell r="C99" t="str">
            <v>0723933816</v>
          </cell>
          <cell r="D99" t="str">
            <v>2023-11</v>
          </cell>
          <cell r="E99" t="str">
            <v>1351000070798434</v>
          </cell>
          <cell r="F99" t="str">
            <v>非自然人</v>
          </cell>
          <cell r="G99" t="str">
            <v>涞源英能新能源科技有限公司</v>
          </cell>
          <cell r="H99">
            <v>41480</v>
          </cell>
          <cell r="I99">
            <v>15115.31</v>
          </cell>
        </row>
        <row r="100">
          <cell r="C100" t="str">
            <v>0723907831</v>
          </cell>
          <cell r="D100" t="str">
            <v>2023-11</v>
          </cell>
          <cell r="E100" t="str">
            <v>1351000070798431</v>
          </cell>
          <cell r="F100" t="str">
            <v>非自然人</v>
          </cell>
          <cell r="G100" t="str">
            <v>涞源英能新能源科技有限公司</v>
          </cell>
          <cell r="H100">
            <v>26464</v>
          </cell>
          <cell r="I100">
            <v>9643.48</v>
          </cell>
        </row>
        <row r="101">
          <cell r="C101" t="str">
            <v>0723950880</v>
          </cell>
          <cell r="D101" t="str">
            <v>2023-11</v>
          </cell>
          <cell r="E101" t="str">
            <v>1351000070798432</v>
          </cell>
          <cell r="F101" t="str">
            <v>非自然人</v>
          </cell>
          <cell r="G101" t="str">
            <v>涞源英能新能源科技有限公司</v>
          </cell>
          <cell r="H101">
            <v>27948</v>
          </cell>
          <cell r="I101">
            <v>10184.25</v>
          </cell>
        </row>
        <row r="102">
          <cell r="C102" t="str">
            <v>0723960591</v>
          </cell>
          <cell r="D102" t="str">
            <v>2023-11</v>
          </cell>
          <cell r="E102" t="str">
            <v>1351000070798430</v>
          </cell>
          <cell r="F102" t="str">
            <v>非自然人</v>
          </cell>
          <cell r="G102" t="str">
            <v>涞源英能新能源科技有限公司</v>
          </cell>
          <cell r="H102">
            <v>43222</v>
          </cell>
          <cell r="I102">
            <v>15750.1</v>
          </cell>
        </row>
        <row r="103">
          <cell r="C103" t="str">
            <v>0705433022</v>
          </cell>
          <cell r="D103" t="str">
            <v>2023-11</v>
          </cell>
          <cell r="E103" t="str">
            <v>1351000070298771</v>
          </cell>
          <cell r="F103" t="str">
            <v>非自然人</v>
          </cell>
          <cell r="G103" t="str">
            <v>涞源英能新能源科技有限公司</v>
          </cell>
          <cell r="H103">
            <v>38240</v>
          </cell>
          <cell r="I103">
            <v>13934.66</v>
          </cell>
        </row>
        <row r="104">
          <cell r="C104" t="str">
            <v>0724048236</v>
          </cell>
          <cell r="D104" t="str">
            <v>2023-11</v>
          </cell>
          <cell r="E104" t="str">
            <v>1351000073087421</v>
          </cell>
          <cell r="F104" t="str">
            <v>非自然人</v>
          </cell>
          <cell r="G104" t="str">
            <v>涞源英能新能源科技有限公司</v>
          </cell>
          <cell r="H104">
            <v>41392</v>
          </cell>
          <cell r="I104">
            <v>15083.24</v>
          </cell>
        </row>
        <row r="105">
          <cell r="C105" t="str">
            <v>0724057449</v>
          </cell>
          <cell r="D105" t="str">
            <v>2023-11</v>
          </cell>
          <cell r="E105" t="str">
            <v>1351000073087424</v>
          </cell>
          <cell r="F105" t="str">
            <v>非自然人</v>
          </cell>
          <cell r="G105" t="str">
            <v>涞源英能新能源科技有限公司</v>
          </cell>
          <cell r="H105">
            <v>39656</v>
          </cell>
          <cell r="I105">
            <v>14450.65</v>
          </cell>
        </row>
        <row r="106">
          <cell r="C106" t="str">
            <v>0724170238</v>
          </cell>
          <cell r="D106" t="str">
            <v>2023-11</v>
          </cell>
          <cell r="E106" t="str">
            <v>1351000071996219</v>
          </cell>
          <cell r="F106" t="str">
            <v>非自然人</v>
          </cell>
          <cell r="G106" t="str">
            <v>涞源英能新能源科技有限公司</v>
          </cell>
          <cell r="H106">
            <v>38418</v>
          </cell>
          <cell r="I106">
            <v>13999.52</v>
          </cell>
        </row>
        <row r="107">
          <cell r="C107" t="str">
            <v>0724174940</v>
          </cell>
          <cell r="D107" t="str">
            <v>2023-11</v>
          </cell>
          <cell r="E107" t="str">
            <v>1351000071996218</v>
          </cell>
          <cell r="F107" t="str">
            <v>非自然人</v>
          </cell>
          <cell r="G107" t="str">
            <v>涞源英能新能源科技有限公司</v>
          </cell>
          <cell r="H107">
            <v>44086</v>
          </cell>
          <cell r="I107">
            <v>16064.94</v>
          </cell>
        </row>
        <row r="108">
          <cell r="C108" t="str">
            <v>0724014387</v>
          </cell>
          <cell r="D108" t="str">
            <v>2023-11</v>
          </cell>
          <cell r="E108" t="str">
            <v>1351000073087430</v>
          </cell>
          <cell r="F108" t="str">
            <v>非自然人</v>
          </cell>
          <cell r="G108" t="str">
            <v>涞源英能新能源科技有限公司</v>
          </cell>
          <cell r="H108">
            <v>33085</v>
          </cell>
          <cell r="I108">
            <v>12056.17</v>
          </cell>
        </row>
        <row r="109">
          <cell r="C109" t="str">
            <v>0724712496</v>
          </cell>
          <cell r="D109" t="str">
            <v>2023-11</v>
          </cell>
          <cell r="E109" t="str">
            <v>1351000069092824</v>
          </cell>
          <cell r="F109" t="str">
            <v>非自然人</v>
          </cell>
          <cell r="G109" t="str">
            <v>涞源英能新能源科技有限公司</v>
          </cell>
          <cell r="H109">
            <v>43393</v>
          </cell>
          <cell r="I109">
            <v>15812.41</v>
          </cell>
        </row>
        <row r="110">
          <cell r="C110" t="str">
            <v>0724719787</v>
          </cell>
          <cell r="D110" t="str">
            <v>2023-11</v>
          </cell>
          <cell r="E110" t="str">
            <v>1351000069092826</v>
          </cell>
          <cell r="F110" t="str">
            <v>非自然人</v>
          </cell>
          <cell r="G110" t="str">
            <v>涞源英能新能源科技有限公司</v>
          </cell>
          <cell r="H110">
            <v>42811</v>
          </cell>
          <cell r="I110">
            <v>15600.33</v>
          </cell>
        </row>
        <row r="111">
          <cell r="C111" t="str">
            <v>0730828556</v>
          </cell>
          <cell r="D111" t="str">
            <v>2023-11</v>
          </cell>
          <cell r="E111" t="str">
            <v>1351000073095708</v>
          </cell>
          <cell r="F111" t="str">
            <v>非自然人</v>
          </cell>
          <cell r="G111" t="str">
            <v>涞源英能新能源科技有限公司</v>
          </cell>
          <cell r="H111">
            <v>45919</v>
          </cell>
          <cell r="I111">
            <v>16732.88</v>
          </cell>
        </row>
        <row r="112">
          <cell r="C112" t="str">
            <v>0724712425</v>
          </cell>
          <cell r="D112" t="str">
            <v>2023-11</v>
          </cell>
          <cell r="E112" t="str">
            <v>1351000069092828</v>
          </cell>
          <cell r="F112" t="str">
            <v>非自然人</v>
          </cell>
          <cell r="G112" t="str">
            <v>涞源英能新能源科技有限公司</v>
          </cell>
          <cell r="H112">
            <v>20034</v>
          </cell>
          <cell r="I112">
            <v>7300.39</v>
          </cell>
        </row>
        <row r="113">
          <cell r="C113" t="str">
            <v>0724717358</v>
          </cell>
          <cell r="D113" t="str">
            <v>2023-11</v>
          </cell>
          <cell r="E113" t="str">
            <v>1351000069092827</v>
          </cell>
          <cell r="F113" t="str">
            <v>非自然人</v>
          </cell>
          <cell r="G113" t="str">
            <v>涞源英能新能源科技有限公司</v>
          </cell>
          <cell r="H113">
            <v>41917</v>
          </cell>
          <cell r="I113">
            <v>15274.55</v>
          </cell>
        </row>
        <row r="114">
          <cell r="C114" t="str">
            <v>0724297654</v>
          </cell>
          <cell r="D114" t="str">
            <v>2023-11</v>
          </cell>
          <cell r="E114" t="str">
            <v>1351000073095806</v>
          </cell>
          <cell r="F114" t="str">
            <v>非自然人</v>
          </cell>
          <cell r="G114" t="str">
            <v>涞源英能新能源科技有限公司</v>
          </cell>
          <cell r="H114">
            <v>44856</v>
          </cell>
          <cell r="I114">
            <v>16345.53</v>
          </cell>
        </row>
        <row r="115">
          <cell r="C115" t="str">
            <v>0705189446</v>
          </cell>
          <cell r="D115" t="str">
            <v>2023-11</v>
          </cell>
          <cell r="E115" t="str">
            <v>1351000070996826</v>
          </cell>
          <cell r="F115" t="str">
            <v>非自然人</v>
          </cell>
          <cell r="G115" t="str">
            <v>涞源英能新能源科技有限公司</v>
          </cell>
          <cell r="H115">
            <v>33217</v>
          </cell>
          <cell r="I115">
            <v>12104.27</v>
          </cell>
        </row>
        <row r="116">
          <cell r="C116" t="str">
            <v>0725133465</v>
          </cell>
          <cell r="D116" t="str">
            <v>2023-11</v>
          </cell>
          <cell r="E116" t="str">
            <v>1351000071395737</v>
          </cell>
          <cell r="F116" t="str">
            <v>非自然人</v>
          </cell>
          <cell r="G116" t="str">
            <v>涞源英能新能源科技有限公司</v>
          </cell>
          <cell r="H116">
            <v>5777</v>
          </cell>
          <cell r="I116">
            <v>2105.14</v>
          </cell>
        </row>
        <row r="117">
          <cell r="C117" t="str">
            <v>0724764660</v>
          </cell>
          <cell r="D117" t="str">
            <v>2023-11</v>
          </cell>
          <cell r="E117" t="str">
            <v>1351000071395738</v>
          </cell>
          <cell r="F117" t="str">
            <v>非自然人</v>
          </cell>
          <cell r="G117" t="str">
            <v>涞源英能新能源科技有限公司</v>
          </cell>
          <cell r="H117">
            <v>46369</v>
          </cell>
          <cell r="I117">
            <v>16896.86</v>
          </cell>
        </row>
        <row r="118">
          <cell r="C118" t="str">
            <v>0705220651</v>
          </cell>
          <cell r="D118" t="str">
            <v>2023-11</v>
          </cell>
          <cell r="E118" t="str">
            <v>1351000069193575</v>
          </cell>
          <cell r="F118" t="str">
            <v>非自然人</v>
          </cell>
          <cell r="G118" t="str">
            <v>涞源英能新能源科技有限公司</v>
          </cell>
          <cell r="H118">
            <v>30295</v>
          </cell>
          <cell r="I118">
            <v>11039.5</v>
          </cell>
        </row>
        <row r="119">
          <cell r="C119" t="str">
            <v>0724720433</v>
          </cell>
          <cell r="D119" t="str">
            <v>2023-11</v>
          </cell>
          <cell r="E119" t="str">
            <v>1351000069092831</v>
          </cell>
          <cell r="F119" t="str">
            <v>非自然人</v>
          </cell>
          <cell r="G119" t="str">
            <v>涞源英能新能源科技有限公司</v>
          </cell>
          <cell r="H119">
            <v>45096</v>
          </cell>
          <cell r="I119">
            <v>16432.98</v>
          </cell>
        </row>
        <row r="120">
          <cell r="C120" t="str">
            <v>0724737174</v>
          </cell>
          <cell r="D120" t="str">
            <v>2023-11</v>
          </cell>
          <cell r="E120" t="str">
            <v>1351000069092830</v>
          </cell>
          <cell r="F120" t="str">
            <v>非自然人</v>
          </cell>
          <cell r="G120" t="str">
            <v>涞源英能新能源科技有限公司</v>
          </cell>
          <cell r="H120">
            <v>41947</v>
          </cell>
          <cell r="I120">
            <v>15285.49</v>
          </cell>
        </row>
        <row r="121">
          <cell r="C121" t="str">
            <v>0724763029</v>
          </cell>
          <cell r="D121" t="str">
            <v>2023-11</v>
          </cell>
          <cell r="E121" t="str">
            <v>1351000069092833</v>
          </cell>
          <cell r="F121" t="str">
            <v>非自然人</v>
          </cell>
          <cell r="G121" t="str">
            <v>涞源英能新能源科技有限公司</v>
          </cell>
          <cell r="H121">
            <v>42397</v>
          </cell>
          <cell r="I121">
            <v>15449.47</v>
          </cell>
        </row>
        <row r="122">
          <cell r="C122" t="str">
            <v>0725133537</v>
          </cell>
          <cell r="D122" t="str">
            <v>2023-11</v>
          </cell>
          <cell r="E122" t="str">
            <v>1351000069092832</v>
          </cell>
          <cell r="F122" t="str">
            <v>非自然人</v>
          </cell>
          <cell r="G122" t="str">
            <v>涞源英能新能源科技有限公司</v>
          </cell>
          <cell r="H122">
            <v>43484</v>
          </cell>
          <cell r="I122">
            <v>15845.57</v>
          </cell>
        </row>
        <row r="123">
          <cell r="C123" t="str">
            <v>0730829458</v>
          </cell>
          <cell r="D123" t="str">
            <v>2023-11</v>
          </cell>
          <cell r="E123" t="str">
            <v>1351000073095659</v>
          </cell>
          <cell r="F123" t="str">
            <v>非自然人</v>
          </cell>
          <cell r="G123" t="str">
            <v>涞源英能新能源科技有限公司</v>
          </cell>
          <cell r="H123">
            <v>23198</v>
          </cell>
          <cell r="I123">
            <v>8453.35</v>
          </cell>
        </row>
        <row r="124">
          <cell r="C124" t="str">
            <v>0731273979</v>
          </cell>
          <cell r="D124" t="str">
            <v>2023-11</v>
          </cell>
          <cell r="E124" t="str">
            <v>1351000073095789</v>
          </cell>
          <cell r="F124" t="str">
            <v>非自然人</v>
          </cell>
          <cell r="G124" t="str">
            <v>涞源英能新能源科技有限公司</v>
          </cell>
          <cell r="H124">
            <v>45157</v>
          </cell>
          <cell r="I124">
            <v>16455.21</v>
          </cell>
        </row>
        <row r="125">
          <cell r="C125" t="str">
            <v>0705411024</v>
          </cell>
          <cell r="D125" t="str">
            <v>2023-11</v>
          </cell>
          <cell r="E125" t="str">
            <v>1351000073095792</v>
          </cell>
          <cell r="F125" t="str">
            <v>非自然人</v>
          </cell>
          <cell r="G125" t="str">
            <v>涞源英能新能源科技有限公司</v>
          </cell>
          <cell r="H125">
            <v>37164</v>
          </cell>
          <cell r="I125">
            <v>13542.56</v>
          </cell>
        </row>
        <row r="126">
          <cell r="C126" t="str">
            <v>0723906782</v>
          </cell>
          <cell r="D126" t="str">
            <v>2023-11</v>
          </cell>
          <cell r="E126" t="str">
            <v>1351000069697370</v>
          </cell>
          <cell r="F126" t="str">
            <v>非自然人</v>
          </cell>
          <cell r="G126" t="str">
            <v>涞源英能新能源科技有限公司</v>
          </cell>
          <cell r="H126">
            <v>16151</v>
          </cell>
          <cell r="I126">
            <v>5885.42</v>
          </cell>
        </row>
        <row r="127">
          <cell r="C127" t="str">
            <v>0723858083</v>
          </cell>
          <cell r="D127" t="str">
            <v>2023-11</v>
          </cell>
          <cell r="E127" t="str">
            <v>1351000069697372</v>
          </cell>
          <cell r="F127" t="str">
            <v>非自然人</v>
          </cell>
          <cell r="G127" t="str">
            <v>涞源英能新能源科技有限公司</v>
          </cell>
          <cell r="H127">
            <v>41164</v>
          </cell>
          <cell r="I127">
            <v>15000.16</v>
          </cell>
        </row>
        <row r="128">
          <cell r="C128" t="str">
            <v>0724498796</v>
          </cell>
          <cell r="D128" t="str">
            <v>2023-11</v>
          </cell>
          <cell r="E128" t="str">
            <v>1351000073095634</v>
          </cell>
          <cell r="F128" t="str">
            <v>非自然人</v>
          </cell>
          <cell r="G128" t="str">
            <v>涞源英能新能源科技有限公司</v>
          </cell>
          <cell r="H128">
            <v>46679</v>
          </cell>
          <cell r="I128">
            <v>17009.83</v>
          </cell>
        </row>
        <row r="129">
          <cell r="C129" t="str">
            <v>0723853929</v>
          </cell>
          <cell r="D129" t="str">
            <v>2023-11</v>
          </cell>
          <cell r="E129" t="str">
            <v>1351000069697373</v>
          </cell>
          <cell r="F129" t="str">
            <v>非自然人</v>
          </cell>
          <cell r="G129" t="str">
            <v>涞源英能新能源科技有限公司</v>
          </cell>
          <cell r="H129">
            <v>42504</v>
          </cell>
          <cell r="I129">
            <v>15488.46</v>
          </cell>
        </row>
        <row r="130">
          <cell r="C130" t="str">
            <v>0723904047</v>
          </cell>
          <cell r="D130" t="str">
            <v>2023-11</v>
          </cell>
          <cell r="E130" t="str">
            <v>1351000069697374</v>
          </cell>
          <cell r="F130" t="str">
            <v>非自然人</v>
          </cell>
          <cell r="G130" t="str">
            <v>涞源英能新能源科技有限公司</v>
          </cell>
          <cell r="H130">
            <v>40667</v>
          </cell>
          <cell r="I130">
            <v>14819.05</v>
          </cell>
        </row>
        <row r="131">
          <cell r="C131" t="str">
            <v>0705426727</v>
          </cell>
          <cell r="D131" t="str">
            <v>2023-11</v>
          </cell>
          <cell r="E131" t="str">
            <v>1351000073095632</v>
          </cell>
          <cell r="F131" t="str">
            <v>非自然人</v>
          </cell>
          <cell r="G131" t="str">
            <v>涞源英能新能源科技有限公司</v>
          </cell>
          <cell r="H131">
            <v>40741</v>
          </cell>
          <cell r="I131">
            <v>14846.02</v>
          </cell>
        </row>
        <row r="132">
          <cell r="C132" t="str">
            <v>0724068065</v>
          </cell>
          <cell r="D132" t="str">
            <v>2023-11</v>
          </cell>
          <cell r="E132" t="str">
            <v>1351000069697375</v>
          </cell>
          <cell r="F132" t="str">
            <v>非自然人</v>
          </cell>
          <cell r="G132" t="str">
            <v>涞源英能新能源科技有限公司</v>
          </cell>
          <cell r="H132">
            <v>44701</v>
          </cell>
          <cell r="I132">
            <v>16289.04</v>
          </cell>
        </row>
        <row r="133">
          <cell r="C133" t="str">
            <v>0724889888</v>
          </cell>
          <cell r="D133" t="str">
            <v>2023-11</v>
          </cell>
          <cell r="E133" t="str">
            <v>1351000069697376</v>
          </cell>
          <cell r="F133" t="str">
            <v>非自然人</v>
          </cell>
          <cell r="G133" t="str">
            <v>涞源英能新能源科技有限公司</v>
          </cell>
          <cell r="H133">
            <v>41718</v>
          </cell>
          <cell r="I133">
            <v>15202.04</v>
          </cell>
        </row>
        <row r="134">
          <cell r="C134" t="str">
            <v>0723886732</v>
          </cell>
          <cell r="D134" t="str">
            <v>2023-11</v>
          </cell>
          <cell r="E134" t="str">
            <v>1351000069697377</v>
          </cell>
          <cell r="F134" t="str">
            <v>非自然人</v>
          </cell>
          <cell r="G134" t="str">
            <v>涞源英能新能源科技有限公司</v>
          </cell>
          <cell r="H134">
            <v>37376</v>
          </cell>
          <cell r="I134">
            <v>13619.81</v>
          </cell>
        </row>
        <row r="135">
          <cell r="C135" t="str">
            <v>0705126757</v>
          </cell>
          <cell r="D135" t="str">
            <v>2023-11</v>
          </cell>
          <cell r="E135" t="str">
            <v>1351000069697380</v>
          </cell>
          <cell r="F135" t="str">
            <v>非自然人</v>
          </cell>
          <cell r="G135" t="str">
            <v>涞源英能新能源科技有限公司</v>
          </cell>
          <cell r="H135">
            <v>38879</v>
          </cell>
          <cell r="I135">
            <v>14167.51</v>
          </cell>
        </row>
        <row r="136">
          <cell r="C136" t="str">
            <v>0723906551</v>
          </cell>
          <cell r="D136" t="str">
            <v>2023-11</v>
          </cell>
          <cell r="E136" t="str">
            <v>1351000069697381</v>
          </cell>
          <cell r="F136" t="str">
            <v>非自然人</v>
          </cell>
          <cell r="G136" t="str">
            <v>涞源英能新能源科技有限公司</v>
          </cell>
          <cell r="H136">
            <v>43810</v>
          </cell>
          <cell r="I136">
            <v>15964.36</v>
          </cell>
        </row>
        <row r="137">
          <cell r="C137" t="str">
            <v>0723880154</v>
          </cell>
          <cell r="D137" t="str">
            <v>2023-11</v>
          </cell>
          <cell r="E137" t="str">
            <v>1351000069697382</v>
          </cell>
          <cell r="F137" t="str">
            <v>非自然人</v>
          </cell>
          <cell r="G137" t="str">
            <v>涞源英能新能源科技有限公司</v>
          </cell>
          <cell r="H137">
            <v>37705</v>
          </cell>
          <cell r="I137">
            <v>13739.7</v>
          </cell>
        </row>
        <row r="138">
          <cell r="C138" t="str">
            <v>0724606915</v>
          </cell>
          <cell r="D138" t="str">
            <v>2023-11</v>
          </cell>
          <cell r="E138" t="str">
            <v>1351000069697383</v>
          </cell>
          <cell r="F138" t="str">
            <v>非自然人</v>
          </cell>
          <cell r="G138" t="str">
            <v>涞源英能新能源科技有限公司</v>
          </cell>
          <cell r="H138">
            <v>40616</v>
          </cell>
          <cell r="I138">
            <v>14800.47</v>
          </cell>
        </row>
        <row r="139">
          <cell r="C139" t="str">
            <v>0724497940</v>
          </cell>
          <cell r="D139" t="str">
            <v>2023-11</v>
          </cell>
          <cell r="E139" t="str">
            <v>1351000073095645</v>
          </cell>
          <cell r="F139" t="str">
            <v>非自然人</v>
          </cell>
          <cell r="G139" t="str">
            <v>涞源英能新能源科技有限公司</v>
          </cell>
          <cell r="H139">
            <v>45182</v>
          </cell>
          <cell r="I139">
            <v>16464.32</v>
          </cell>
        </row>
        <row r="140">
          <cell r="C140" t="str">
            <v>0723895163</v>
          </cell>
          <cell r="D140" t="str">
            <v>2023-11</v>
          </cell>
          <cell r="E140" t="str">
            <v>1351000069697384</v>
          </cell>
          <cell r="F140" t="str">
            <v>非自然人</v>
          </cell>
          <cell r="G140" t="str">
            <v>涞源英能新能源科技有限公司</v>
          </cell>
          <cell r="H140">
            <v>38381</v>
          </cell>
          <cell r="I140">
            <v>13986.04</v>
          </cell>
        </row>
        <row r="141">
          <cell r="C141" t="str">
            <v>0723901569</v>
          </cell>
          <cell r="D141" t="str">
            <v>2023-11</v>
          </cell>
          <cell r="E141" t="str">
            <v>1351000069697378</v>
          </cell>
          <cell r="F141" t="str">
            <v>非自然人</v>
          </cell>
          <cell r="G141" t="str">
            <v>涞源英能新能源科技有限公司</v>
          </cell>
          <cell r="H141">
            <v>38726</v>
          </cell>
          <cell r="I141">
            <v>14111.75</v>
          </cell>
        </row>
        <row r="142">
          <cell r="C142" t="str">
            <v>0723907394</v>
          </cell>
          <cell r="D142" t="str">
            <v>2023-11</v>
          </cell>
          <cell r="E142" t="str">
            <v>1351000069697379</v>
          </cell>
          <cell r="F142" t="str">
            <v>非自然人</v>
          </cell>
          <cell r="G142" t="str">
            <v>涞源英能新能源科技有限公司</v>
          </cell>
          <cell r="H142">
            <v>17536</v>
          </cell>
          <cell r="I142">
            <v>6390.12</v>
          </cell>
        </row>
        <row r="143">
          <cell r="C143" t="str">
            <v>0705150710</v>
          </cell>
          <cell r="D143" t="str">
            <v>2023-11</v>
          </cell>
          <cell r="E143" t="str">
            <v>1351000069292794</v>
          </cell>
          <cell r="F143" t="str">
            <v>非自然人</v>
          </cell>
          <cell r="G143" t="str">
            <v>涞源英能新能源科技有限公司</v>
          </cell>
          <cell r="H143">
            <v>31949</v>
          </cell>
          <cell r="I143">
            <v>11642.22</v>
          </cell>
        </row>
        <row r="144">
          <cell r="C144" t="str">
            <v>0724301458</v>
          </cell>
          <cell r="D144" t="str">
            <v>2023-11</v>
          </cell>
          <cell r="E144" t="str">
            <v>1351000073095628</v>
          </cell>
          <cell r="F144" t="str">
            <v>非自然人</v>
          </cell>
          <cell r="G144" t="str">
            <v>涞源英能新能源科技有限公司</v>
          </cell>
          <cell r="H144">
            <v>46373</v>
          </cell>
          <cell r="I144">
            <v>16898.32</v>
          </cell>
        </row>
        <row r="145">
          <cell r="C145" t="str">
            <v>0724498217</v>
          </cell>
          <cell r="D145" t="str">
            <v>2023-11</v>
          </cell>
          <cell r="E145" t="str">
            <v>1351000073095621</v>
          </cell>
          <cell r="F145" t="str">
            <v>非自然人</v>
          </cell>
          <cell r="G145" t="str">
            <v>涞源英能新能源科技有限公司</v>
          </cell>
          <cell r="H145">
            <v>29334</v>
          </cell>
          <cell r="I145">
            <v>10689.31</v>
          </cell>
        </row>
        <row r="146">
          <cell r="C146" t="str">
            <v>0724497676</v>
          </cell>
          <cell r="D146" t="str">
            <v>2023-11</v>
          </cell>
          <cell r="E146" t="str">
            <v>1351000073095719</v>
          </cell>
          <cell r="F146" t="str">
            <v>非自然人</v>
          </cell>
          <cell r="G146" t="str">
            <v>涞源英能新能源科技有限公司</v>
          </cell>
          <cell r="H146">
            <v>14023</v>
          </cell>
          <cell r="I146">
            <v>5109.98</v>
          </cell>
        </row>
        <row r="147">
          <cell r="C147" t="str">
            <v>0705505901</v>
          </cell>
          <cell r="D147" t="str">
            <v>2023-11</v>
          </cell>
          <cell r="E147" t="str">
            <v>1351000071900221</v>
          </cell>
          <cell r="F147" t="str">
            <v>非自然人</v>
          </cell>
          <cell r="G147" t="str">
            <v>涞源英能新能源科技有限公司</v>
          </cell>
          <cell r="H147">
            <v>33342</v>
          </cell>
          <cell r="I147">
            <v>12149.82</v>
          </cell>
        </row>
        <row r="148">
          <cell r="C148" t="str">
            <v>0719905997</v>
          </cell>
          <cell r="D148" t="str">
            <v>2023-11</v>
          </cell>
          <cell r="E148" t="str">
            <v>1351000071900687</v>
          </cell>
          <cell r="F148" t="str">
            <v>非自然人</v>
          </cell>
          <cell r="G148" t="str">
            <v>涞源英能新能源科技有限公司</v>
          </cell>
          <cell r="H148">
            <v>23150</v>
          </cell>
          <cell r="I148">
            <v>8435.86</v>
          </cell>
        </row>
        <row r="149">
          <cell r="C149" t="str">
            <v>0728902642</v>
          </cell>
          <cell r="D149" t="str">
            <v>2023-11</v>
          </cell>
          <cell r="E149" t="str">
            <v>1351000073072498</v>
          </cell>
          <cell r="F149" t="str">
            <v>非自然人</v>
          </cell>
          <cell r="G149" t="str">
            <v>涞源英能新能源科技有限公司</v>
          </cell>
          <cell r="H149">
            <v>39672</v>
          </cell>
          <cell r="I149">
            <v>14456.48</v>
          </cell>
        </row>
        <row r="150">
          <cell r="C150" t="str">
            <v>0719907036</v>
          </cell>
          <cell r="D150" t="str">
            <v>2023-11</v>
          </cell>
          <cell r="E150" t="str">
            <v>1351000071900683</v>
          </cell>
          <cell r="F150" t="str">
            <v>非自然人</v>
          </cell>
          <cell r="G150" t="str">
            <v>涞源英能新能源科技有限公司</v>
          </cell>
          <cell r="H150">
            <v>43672</v>
          </cell>
          <cell r="I150">
            <v>15914.08</v>
          </cell>
        </row>
        <row r="151">
          <cell r="C151" t="str">
            <v>0719903975</v>
          </cell>
          <cell r="D151" t="str">
            <v>2023-11</v>
          </cell>
          <cell r="E151" t="str">
            <v>1351000071900692</v>
          </cell>
          <cell r="F151" t="str">
            <v>非自然人</v>
          </cell>
          <cell r="G151" t="str">
            <v>涞源英能新能源科技有限公司</v>
          </cell>
          <cell r="H151">
            <v>43956</v>
          </cell>
          <cell r="I151">
            <v>16017.57</v>
          </cell>
        </row>
        <row r="152">
          <cell r="C152" t="str">
            <v>0719907209</v>
          </cell>
          <cell r="D152" t="str">
            <v>2023-11</v>
          </cell>
          <cell r="E152" t="str">
            <v>1351000071900690</v>
          </cell>
          <cell r="F152" t="str">
            <v>非自然人</v>
          </cell>
          <cell r="G152" t="str">
            <v>涞源英能新能源科技有限公司</v>
          </cell>
          <cell r="H152">
            <v>43003</v>
          </cell>
          <cell r="I152">
            <v>15670.29</v>
          </cell>
        </row>
        <row r="153">
          <cell r="C153" t="str">
            <v>0728909627</v>
          </cell>
          <cell r="D153" t="str">
            <v>2023-11</v>
          </cell>
          <cell r="E153" t="str">
            <v>1351000069796287</v>
          </cell>
          <cell r="F153" t="str">
            <v>非自然人</v>
          </cell>
          <cell r="G153" t="str">
            <v>涞源英能新能源科技有限公司</v>
          </cell>
          <cell r="H153">
            <v>37787</v>
          </cell>
          <cell r="I153">
            <v>13769.58</v>
          </cell>
        </row>
        <row r="154">
          <cell r="C154" t="str">
            <v>0705603634</v>
          </cell>
          <cell r="D154" t="str">
            <v>2023-11</v>
          </cell>
          <cell r="E154" t="str">
            <v>1351000069797012</v>
          </cell>
          <cell r="F154" t="str">
            <v>非自然人</v>
          </cell>
          <cell r="G154" t="str">
            <v>涞源英能新能源科技有限公司</v>
          </cell>
          <cell r="H154">
            <v>34699</v>
          </cell>
          <cell r="I154">
            <v>12644.32</v>
          </cell>
        </row>
        <row r="155">
          <cell r="C155" t="str">
            <v>0728910559</v>
          </cell>
          <cell r="D155" t="str">
            <v>2023-11</v>
          </cell>
          <cell r="E155" t="str">
            <v>1351000069796288</v>
          </cell>
          <cell r="F155" t="str">
            <v>非自然人</v>
          </cell>
          <cell r="G155" t="str">
            <v>涞源英能新能源科技有限公司</v>
          </cell>
          <cell r="H155">
            <v>12722</v>
          </cell>
          <cell r="I155">
            <v>4635.9</v>
          </cell>
        </row>
        <row r="156">
          <cell r="C156" t="str">
            <v>0705687403</v>
          </cell>
          <cell r="D156" t="str">
            <v>2023-11</v>
          </cell>
          <cell r="E156" t="str">
            <v>1351000069293519</v>
          </cell>
          <cell r="F156" t="str">
            <v>非自然人</v>
          </cell>
          <cell r="G156" t="str">
            <v>涞源英能新能源科技有限公司</v>
          </cell>
          <cell r="H156">
            <v>34361</v>
          </cell>
          <cell r="I156">
            <v>12521.15</v>
          </cell>
        </row>
        <row r="157">
          <cell r="C157" t="str">
            <v>0705686686</v>
          </cell>
          <cell r="D157" t="str">
            <v>2023-11</v>
          </cell>
          <cell r="E157" t="str">
            <v>1351000069796928</v>
          </cell>
          <cell r="F157" t="str">
            <v>非自然人</v>
          </cell>
          <cell r="G157" t="str">
            <v>涞源英能新能源科技有限公司</v>
          </cell>
          <cell r="H157">
            <v>33092</v>
          </cell>
          <cell r="I157">
            <v>12058.72</v>
          </cell>
        </row>
        <row r="158">
          <cell r="C158" t="str">
            <v>0705688318</v>
          </cell>
          <cell r="D158" t="str">
            <v>2023-11</v>
          </cell>
          <cell r="E158" t="str">
            <v>1351000071396269</v>
          </cell>
          <cell r="F158" t="str">
            <v>非自然人</v>
          </cell>
          <cell r="G158" t="str">
            <v>涞源英能新能源科技有限公司</v>
          </cell>
          <cell r="H158">
            <v>24451</v>
          </cell>
          <cell r="I158">
            <v>8909.94</v>
          </cell>
        </row>
        <row r="159">
          <cell r="C159" t="str">
            <v>0705664369</v>
          </cell>
          <cell r="D159" t="str">
            <v>2023-11</v>
          </cell>
          <cell r="E159" t="str">
            <v>1351000070696054</v>
          </cell>
          <cell r="F159" t="str">
            <v>非自然人</v>
          </cell>
          <cell r="G159" t="str">
            <v>涞源英能新能源科技有限公司</v>
          </cell>
          <cell r="H159">
            <v>25237</v>
          </cell>
          <cell r="I159">
            <v>9196.36</v>
          </cell>
        </row>
        <row r="160">
          <cell r="C160" t="str">
            <v>0728915857</v>
          </cell>
          <cell r="D160" t="str">
            <v>2023-11</v>
          </cell>
          <cell r="E160" t="str">
            <v>1351000071395839</v>
          </cell>
          <cell r="F160" t="str">
            <v>非自然人</v>
          </cell>
          <cell r="G160" t="str">
            <v>涞源英能新能源科技有限公司</v>
          </cell>
          <cell r="H160">
            <v>25874</v>
          </cell>
          <cell r="I160">
            <v>9428.49</v>
          </cell>
        </row>
        <row r="161">
          <cell r="C161" t="str">
            <v>0728896972</v>
          </cell>
          <cell r="D161" t="str">
            <v>2023-11</v>
          </cell>
          <cell r="E161" t="str">
            <v>1351000071395842</v>
          </cell>
          <cell r="F161" t="str">
            <v>非自然人</v>
          </cell>
          <cell r="G161" t="str">
            <v>涞源英能新能源科技有限公司</v>
          </cell>
          <cell r="H161">
            <v>38250</v>
          </cell>
          <cell r="I161">
            <v>13938.3</v>
          </cell>
        </row>
        <row r="162">
          <cell r="C162" t="str">
            <v>0728903241</v>
          </cell>
          <cell r="D162" t="str">
            <v>2023-11</v>
          </cell>
          <cell r="E162" t="str">
            <v>1351000073072463</v>
          </cell>
          <cell r="F162" t="str">
            <v>非自然人</v>
          </cell>
          <cell r="G162" t="str">
            <v>涞源英能新能源科技有限公司</v>
          </cell>
          <cell r="H162">
            <v>25709</v>
          </cell>
          <cell r="I162">
            <v>9368.36</v>
          </cell>
        </row>
        <row r="163">
          <cell r="C163" t="str">
            <v>0705620914</v>
          </cell>
          <cell r="D163" t="str">
            <v>2023-11</v>
          </cell>
          <cell r="E163" t="str">
            <v>1351000070799118</v>
          </cell>
          <cell r="F163" t="str">
            <v>非自然人</v>
          </cell>
          <cell r="G163" t="str">
            <v>涞源英能新能源科技有限公司</v>
          </cell>
          <cell r="H163">
            <v>32494</v>
          </cell>
          <cell r="I163">
            <v>11840.81</v>
          </cell>
        </row>
        <row r="164">
          <cell r="C164" t="str">
            <v>0728900936</v>
          </cell>
          <cell r="D164" t="str">
            <v>2023-11</v>
          </cell>
          <cell r="E164" t="str">
            <v>1351000071395846</v>
          </cell>
          <cell r="F164" t="str">
            <v>非自然人</v>
          </cell>
          <cell r="G164" t="str">
            <v>涞源英能新能源科技有限公司</v>
          </cell>
          <cell r="H164">
            <v>27800</v>
          </cell>
          <cell r="I164">
            <v>10130.32</v>
          </cell>
        </row>
        <row r="165">
          <cell r="C165" t="str">
            <v>0705065335</v>
          </cell>
          <cell r="D165" t="str">
            <v>2023-11</v>
          </cell>
          <cell r="E165" t="str">
            <v>1351000069193253</v>
          </cell>
          <cell r="F165" t="str">
            <v>非自然人</v>
          </cell>
          <cell r="G165" t="str">
            <v>涞源英能新能源科技有限公司</v>
          </cell>
          <cell r="H165">
            <v>30755</v>
          </cell>
          <cell r="I165">
            <v>11207.12</v>
          </cell>
        </row>
        <row r="166">
          <cell r="C166" t="str">
            <v>0705511030</v>
          </cell>
          <cell r="D166" t="str">
            <v>2023-11</v>
          </cell>
          <cell r="E166" t="str">
            <v>1351000069092630</v>
          </cell>
          <cell r="F166" t="str">
            <v>非自然人</v>
          </cell>
          <cell r="G166" t="str">
            <v>涞源英能新能源科技有限公司</v>
          </cell>
          <cell r="H166">
            <v>37471</v>
          </cell>
          <cell r="I166">
            <v>13654.43</v>
          </cell>
        </row>
        <row r="167">
          <cell r="C167" t="str">
            <v>0719931015</v>
          </cell>
          <cell r="D167" t="str">
            <v>2023-11</v>
          </cell>
          <cell r="E167" t="str">
            <v>1351000070097369</v>
          </cell>
          <cell r="F167" t="str">
            <v>非自然人</v>
          </cell>
          <cell r="G167" t="str">
            <v>涞源英能新能源科技有限公司</v>
          </cell>
          <cell r="H167">
            <v>38844</v>
          </cell>
          <cell r="I167">
            <v>14154.75</v>
          </cell>
        </row>
        <row r="168">
          <cell r="C168" t="str">
            <v>0705466835</v>
          </cell>
          <cell r="D168" t="str">
            <v>2023-11</v>
          </cell>
          <cell r="E168" t="str">
            <v>1351000070198343</v>
          </cell>
          <cell r="F168" t="str">
            <v>非自然人</v>
          </cell>
          <cell r="G168" t="str">
            <v>涞源英能新能源科技有限公司</v>
          </cell>
          <cell r="H168">
            <v>36464</v>
          </cell>
          <cell r="I168">
            <v>13287.48</v>
          </cell>
        </row>
        <row r="169">
          <cell r="C169" t="str">
            <v>0705521350</v>
          </cell>
          <cell r="D169" t="str">
            <v>2023-11</v>
          </cell>
          <cell r="E169" t="str">
            <v>1351000070198345</v>
          </cell>
          <cell r="F169" t="str">
            <v>非自然人</v>
          </cell>
          <cell r="G169" t="str">
            <v>涞源英能新能源科技有限公司</v>
          </cell>
          <cell r="H169">
            <v>39356</v>
          </cell>
          <cell r="I169">
            <v>14341.33</v>
          </cell>
        </row>
        <row r="170">
          <cell r="C170" t="str">
            <v>0719929731</v>
          </cell>
          <cell r="D170" t="str">
            <v>2023-11</v>
          </cell>
          <cell r="E170" t="str">
            <v>1351000070097372</v>
          </cell>
          <cell r="F170" t="str">
            <v>非自然人</v>
          </cell>
          <cell r="G170" t="str">
            <v>涞源英能新能源科技有限公司</v>
          </cell>
          <cell r="H170">
            <v>11426</v>
          </cell>
          <cell r="I170">
            <v>4163.63</v>
          </cell>
        </row>
        <row r="171">
          <cell r="C171" t="str">
            <v>0728906107</v>
          </cell>
          <cell r="D171" t="str">
            <v>2023-11</v>
          </cell>
          <cell r="E171" t="str">
            <v>1351000073072516</v>
          </cell>
          <cell r="F171" t="str">
            <v>非自然人</v>
          </cell>
          <cell r="G171" t="str">
            <v>涞源英能新能源科技有限公司</v>
          </cell>
          <cell r="H171">
            <v>33582</v>
          </cell>
          <cell r="I171">
            <v>12237.28</v>
          </cell>
        </row>
        <row r="172">
          <cell r="C172" t="str">
            <v>0705590673</v>
          </cell>
          <cell r="D172" t="str">
            <v>2023-11</v>
          </cell>
          <cell r="E172" t="str">
            <v>1351000071899512</v>
          </cell>
          <cell r="F172" t="str">
            <v>非自然人</v>
          </cell>
          <cell r="G172" t="str">
            <v>涞源英能新能源科技有限公司</v>
          </cell>
          <cell r="H172">
            <v>32700</v>
          </cell>
          <cell r="I172">
            <v>11915.88</v>
          </cell>
        </row>
        <row r="173">
          <cell r="C173" t="str">
            <v>0705637570</v>
          </cell>
          <cell r="D173" t="str">
            <v>2023-11</v>
          </cell>
          <cell r="E173" t="str">
            <v>1351000071995776</v>
          </cell>
          <cell r="F173" t="str">
            <v>非自然人</v>
          </cell>
          <cell r="G173" t="str">
            <v>涞源英能新能源科技有限公司</v>
          </cell>
          <cell r="H173">
            <v>35273</v>
          </cell>
          <cell r="I173">
            <v>12853.48</v>
          </cell>
        </row>
        <row r="174">
          <cell r="C174" t="str">
            <v>0724698750</v>
          </cell>
          <cell r="D174" t="str">
            <v>2023-11</v>
          </cell>
          <cell r="E174" t="str">
            <v>1351000070198452</v>
          </cell>
          <cell r="F174" t="str">
            <v>非自然人</v>
          </cell>
          <cell r="G174" t="str">
            <v>涞源英能新能源科技有限公司</v>
          </cell>
          <cell r="H174">
            <v>25992</v>
          </cell>
          <cell r="I174">
            <v>9471.48</v>
          </cell>
        </row>
        <row r="175">
          <cell r="C175" t="str">
            <v>0724705016</v>
          </cell>
          <cell r="D175" t="str">
            <v>2023-11</v>
          </cell>
          <cell r="E175" t="str">
            <v>1351000070198444</v>
          </cell>
          <cell r="F175" t="str">
            <v>非自然人</v>
          </cell>
          <cell r="G175" t="str">
            <v>涞源英能新能源科技有限公司</v>
          </cell>
          <cell r="H175">
            <v>35143</v>
          </cell>
          <cell r="I175">
            <v>12806.11</v>
          </cell>
        </row>
        <row r="176">
          <cell r="C176" t="str">
            <v>0734154299</v>
          </cell>
          <cell r="D176" t="str">
            <v>2023-11</v>
          </cell>
          <cell r="E176" t="str">
            <v>1351000070198447</v>
          </cell>
          <cell r="F176" t="str">
            <v>非自然人</v>
          </cell>
          <cell r="G176" t="str">
            <v>涞源英能新能源科技有限公司</v>
          </cell>
          <cell r="H176">
            <v>35154</v>
          </cell>
          <cell r="I176">
            <v>12810.12</v>
          </cell>
        </row>
        <row r="177">
          <cell r="C177" t="str">
            <v>0705684026</v>
          </cell>
          <cell r="D177" t="str">
            <v>2023-11</v>
          </cell>
          <cell r="E177" t="str">
            <v>1351000069696744</v>
          </cell>
          <cell r="F177" t="str">
            <v>非自然人</v>
          </cell>
          <cell r="G177" t="str">
            <v>涞源英能新能源科技有限公司</v>
          </cell>
          <cell r="H177">
            <v>28619</v>
          </cell>
          <cell r="I177">
            <v>10428.76</v>
          </cell>
        </row>
        <row r="178">
          <cell r="C178" t="str">
            <v>0719070211</v>
          </cell>
          <cell r="D178" t="str">
            <v>2023-11</v>
          </cell>
          <cell r="E178" t="str">
            <v>1351000071498698</v>
          </cell>
          <cell r="F178" t="str">
            <v>非自然人</v>
          </cell>
          <cell r="G178" t="str">
            <v>涞源英能新能源科技有限公司</v>
          </cell>
          <cell r="H178">
            <v>20815</v>
          </cell>
          <cell r="I178">
            <v>7584.99</v>
          </cell>
        </row>
        <row r="179">
          <cell r="C179" t="str">
            <v>0723931269</v>
          </cell>
          <cell r="D179" t="str">
            <v>2023-11</v>
          </cell>
          <cell r="E179" t="str">
            <v>1351000073076172</v>
          </cell>
          <cell r="F179" t="str">
            <v>非自然人</v>
          </cell>
          <cell r="G179" t="str">
            <v>涞源英能新能源科技有限公司</v>
          </cell>
          <cell r="H179">
            <v>29651</v>
          </cell>
          <cell r="I179">
            <v>10804.82</v>
          </cell>
        </row>
        <row r="180">
          <cell r="C180" t="str">
            <v>0723930295</v>
          </cell>
          <cell r="D180" t="str">
            <v>2023-11</v>
          </cell>
          <cell r="E180" t="str">
            <v>1351000073076170</v>
          </cell>
          <cell r="F180" t="str">
            <v>非自然人</v>
          </cell>
          <cell r="G180" t="str">
            <v>涞源英能新能源科技有限公司</v>
          </cell>
          <cell r="H180">
            <v>35284</v>
          </cell>
          <cell r="I180">
            <v>12857.49</v>
          </cell>
        </row>
        <row r="181">
          <cell r="C181" t="str">
            <v>0705403377</v>
          </cell>
          <cell r="D181" t="str">
            <v>2023-11</v>
          </cell>
          <cell r="E181" t="str">
            <v>1351000070495328</v>
          </cell>
          <cell r="F181" t="str">
            <v>非自然人</v>
          </cell>
          <cell r="G181" t="str">
            <v>涞源英能新能源科技有限公司</v>
          </cell>
          <cell r="H181">
            <v>34391</v>
          </cell>
          <cell r="I181">
            <v>12532.08</v>
          </cell>
        </row>
        <row r="182">
          <cell r="C182" t="str">
            <v>0723917379</v>
          </cell>
          <cell r="D182" t="str">
            <v>2023-11</v>
          </cell>
          <cell r="E182" t="str">
            <v>1351000073076145</v>
          </cell>
          <cell r="F182" t="str">
            <v>非自然人</v>
          </cell>
          <cell r="G182" t="str">
            <v>涞源英能新能源科技有限公司</v>
          </cell>
          <cell r="H182">
            <v>35806</v>
          </cell>
          <cell r="I182">
            <v>13047.71</v>
          </cell>
        </row>
        <row r="183">
          <cell r="C183" t="str">
            <v>0723927208</v>
          </cell>
          <cell r="D183" t="str">
            <v>2023-11</v>
          </cell>
          <cell r="E183" t="str">
            <v>1351000073076133</v>
          </cell>
          <cell r="F183" t="str">
            <v>非自然人</v>
          </cell>
          <cell r="G183" t="str">
            <v>涞源英能新能源科技有限公司</v>
          </cell>
          <cell r="H183">
            <v>39215</v>
          </cell>
          <cell r="I183">
            <v>14289.95</v>
          </cell>
        </row>
        <row r="184">
          <cell r="C184" t="str">
            <v>0723927426</v>
          </cell>
          <cell r="D184" t="str">
            <v>2023-11</v>
          </cell>
          <cell r="E184" t="str">
            <v>1351000073076127</v>
          </cell>
          <cell r="F184" t="str">
            <v>非自然人</v>
          </cell>
          <cell r="G184" t="str">
            <v>涞源英能新能源科技有限公司</v>
          </cell>
          <cell r="H184">
            <v>35014</v>
          </cell>
          <cell r="I184">
            <v>12759.1</v>
          </cell>
        </row>
        <row r="185">
          <cell r="C185" t="str">
            <v>0723970462</v>
          </cell>
          <cell r="D185" t="str">
            <v>2023-11</v>
          </cell>
          <cell r="E185" t="str">
            <v>1351000071095571</v>
          </cell>
          <cell r="F185" t="str">
            <v>非自然人</v>
          </cell>
          <cell r="G185" t="str">
            <v>涞源英能新能源科技有限公司</v>
          </cell>
          <cell r="H185">
            <v>30664</v>
          </cell>
          <cell r="I185">
            <v>11173.96</v>
          </cell>
        </row>
        <row r="186">
          <cell r="C186" t="str">
            <v>0723965860</v>
          </cell>
          <cell r="D186" t="str">
            <v>2023-11</v>
          </cell>
          <cell r="E186" t="str">
            <v>1351000071095576</v>
          </cell>
          <cell r="F186" t="str">
            <v>非自然人</v>
          </cell>
          <cell r="G186" t="str">
            <v>涞源英能新能源科技有限公司</v>
          </cell>
          <cell r="H186">
            <v>14217</v>
          </cell>
          <cell r="I186">
            <v>5180.67</v>
          </cell>
        </row>
        <row r="187">
          <cell r="C187" t="str">
            <v>0723927149</v>
          </cell>
          <cell r="D187" t="str">
            <v>2023-11</v>
          </cell>
          <cell r="E187" t="str">
            <v>1351000073076162</v>
          </cell>
          <cell r="F187" t="str">
            <v>非自然人</v>
          </cell>
          <cell r="G187" t="str">
            <v>涞源英能新能源科技有限公司</v>
          </cell>
          <cell r="H187">
            <v>35483</v>
          </cell>
          <cell r="I187">
            <v>12930.01</v>
          </cell>
        </row>
        <row r="188">
          <cell r="C188" t="str">
            <v>0723927107</v>
          </cell>
          <cell r="D188" t="str">
            <v>2023-11</v>
          </cell>
          <cell r="E188" t="str">
            <v>1351000073076151</v>
          </cell>
          <cell r="F188" t="str">
            <v>非自然人</v>
          </cell>
          <cell r="G188" t="str">
            <v>涞源英能新能源科技有限公司</v>
          </cell>
          <cell r="H188">
            <v>35754</v>
          </cell>
          <cell r="I188">
            <v>13028.76</v>
          </cell>
        </row>
        <row r="189">
          <cell r="C189" t="str">
            <v>0705522047</v>
          </cell>
          <cell r="D189" t="str">
            <v>2023-11</v>
          </cell>
          <cell r="E189" t="str">
            <v>1351000069390189</v>
          </cell>
          <cell r="F189" t="str">
            <v>非自然人</v>
          </cell>
          <cell r="G189" t="str">
            <v>涞源英能新能源科技有限公司</v>
          </cell>
          <cell r="H189">
            <v>28475</v>
          </cell>
          <cell r="I189">
            <v>10376.29</v>
          </cell>
        </row>
        <row r="190">
          <cell r="C190" t="str">
            <v>0705561989</v>
          </cell>
          <cell r="D190" t="str">
            <v>2023-11</v>
          </cell>
          <cell r="E190" t="str">
            <v>1351000069390190</v>
          </cell>
          <cell r="F190" t="str">
            <v>非自然人</v>
          </cell>
          <cell r="G190" t="str">
            <v>涞源英能新能源科技有限公司</v>
          </cell>
          <cell r="H190">
            <v>34054</v>
          </cell>
          <cell r="I190">
            <v>12409.28</v>
          </cell>
        </row>
        <row r="191">
          <cell r="C191" t="str">
            <v>0705691871</v>
          </cell>
          <cell r="D191" t="str">
            <v>2023-11</v>
          </cell>
          <cell r="E191" t="str">
            <v>1351000071499120</v>
          </cell>
          <cell r="F191" t="str">
            <v>非自然人</v>
          </cell>
          <cell r="G191" t="str">
            <v>涞源英能新能源科技有限公司</v>
          </cell>
          <cell r="H191">
            <v>19298</v>
          </cell>
          <cell r="I191">
            <v>7032.19</v>
          </cell>
        </row>
        <row r="192">
          <cell r="H192">
            <v>6899974.99999999</v>
          </cell>
          <cell r="I192">
            <v>2514350.86</v>
          </cell>
        </row>
      </sheetData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">
          <cell r="E1" t="str">
            <v>编号</v>
          </cell>
          <cell r="F1" t="str">
            <v>补助年月</v>
          </cell>
          <cell r="G1" t="str">
            <v>发电量</v>
          </cell>
          <cell r="H1" t="str">
            <v>中央补助标准（倒除）</v>
          </cell>
          <cell r="I1" t="str">
            <v>中央补助金额</v>
          </cell>
        </row>
        <row r="2">
          <cell r="E2" t="str">
            <v>0705727497</v>
          </cell>
          <cell r="F2" t="str">
            <v>2023-11</v>
          </cell>
          <cell r="G2">
            <v>31244</v>
          </cell>
          <cell r="H2">
            <v>615.6</v>
          </cell>
          <cell r="I2">
            <v>19233.81</v>
          </cell>
        </row>
        <row r="3">
          <cell r="E3" t="str">
            <v>0705721604</v>
          </cell>
          <cell r="F3" t="str">
            <v>2023-11</v>
          </cell>
          <cell r="G3">
            <v>35754</v>
          </cell>
          <cell r="H3">
            <v>615.6</v>
          </cell>
          <cell r="I3">
            <v>22010.16</v>
          </cell>
        </row>
        <row r="4">
          <cell r="E4" t="str">
            <v>0723970202</v>
          </cell>
          <cell r="F4" t="str">
            <v>2023-11</v>
          </cell>
          <cell r="G4">
            <v>5189</v>
          </cell>
          <cell r="H4">
            <v>485.6</v>
          </cell>
          <cell r="I4">
            <v>2519.78</v>
          </cell>
        </row>
        <row r="5">
          <cell r="E5" t="str">
            <v>0723927279</v>
          </cell>
          <cell r="F5" t="str">
            <v>2023-11</v>
          </cell>
          <cell r="G5">
            <v>34032</v>
          </cell>
          <cell r="H5">
            <v>485.6</v>
          </cell>
          <cell r="I5">
            <v>16525.94</v>
          </cell>
        </row>
        <row r="6">
          <cell r="E6" t="str">
            <v>0723927367</v>
          </cell>
          <cell r="F6" t="str">
            <v>2023-11</v>
          </cell>
          <cell r="G6">
            <v>36923</v>
          </cell>
          <cell r="H6">
            <v>485.6</v>
          </cell>
          <cell r="I6">
            <v>17929.81</v>
          </cell>
        </row>
        <row r="7">
          <cell r="E7" t="str">
            <v>0705026679</v>
          </cell>
          <cell r="F7" t="str">
            <v>2023-11</v>
          </cell>
          <cell r="G7">
            <v>31411</v>
          </cell>
          <cell r="H7">
            <v>615.6</v>
          </cell>
          <cell r="I7">
            <v>19336.61</v>
          </cell>
        </row>
        <row r="8">
          <cell r="E8" t="str">
            <v>0705705343</v>
          </cell>
          <cell r="F8" t="str">
            <v>2023-11</v>
          </cell>
          <cell r="G8">
            <v>32831</v>
          </cell>
          <cell r="H8">
            <v>615.6</v>
          </cell>
          <cell r="I8">
            <v>20210.76</v>
          </cell>
        </row>
        <row r="9">
          <cell r="E9" t="str">
            <v>0705690168</v>
          </cell>
          <cell r="F9" t="str">
            <v>2023-11</v>
          </cell>
          <cell r="G9">
            <v>22216</v>
          </cell>
          <cell r="H9">
            <v>615.6</v>
          </cell>
          <cell r="I9">
            <v>13676.17</v>
          </cell>
        </row>
        <row r="10">
          <cell r="E10" t="str">
            <v>0705699569</v>
          </cell>
          <cell r="F10" t="str">
            <v>2023-11</v>
          </cell>
          <cell r="G10">
            <v>27860</v>
          </cell>
          <cell r="H10">
            <v>615.6</v>
          </cell>
          <cell r="I10">
            <v>17150.62</v>
          </cell>
        </row>
        <row r="11">
          <cell r="E11" t="str">
            <v>0705063469</v>
          </cell>
          <cell r="F11" t="str">
            <v>2023-11</v>
          </cell>
          <cell r="G11">
            <v>30905</v>
          </cell>
          <cell r="H11">
            <v>615.6</v>
          </cell>
          <cell r="I11">
            <v>19025.12</v>
          </cell>
        </row>
        <row r="12">
          <cell r="E12" t="str">
            <v>0705096836</v>
          </cell>
          <cell r="F12" t="str">
            <v>2023-11</v>
          </cell>
          <cell r="G12">
            <v>36547</v>
          </cell>
          <cell r="H12">
            <v>615.6</v>
          </cell>
          <cell r="I12">
            <v>22498.33</v>
          </cell>
        </row>
        <row r="13">
          <cell r="E13" t="str">
            <v>0705114343</v>
          </cell>
          <cell r="F13" t="str">
            <v>2023-11</v>
          </cell>
          <cell r="G13">
            <v>35489</v>
          </cell>
          <cell r="H13">
            <v>615.6</v>
          </cell>
          <cell r="I13">
            <v>21847.03</v>
          </cell>
        </row>
        <row r="14">
          <cell r="E14" t="str">
            <v>0705110471</v>
          </cell>
          <cell r="F14" t="str">
            <v>2023-11</v>
          </cell>
          <cell r="G14">
            <v>31000</v>
          </cell>
          <cell r="H14">
            <v>615.6</v>
          </cell>
          <cell r="I14">
            <v>19083.6</v>
          </cell>
        </row>
        <row r="15">
          <cell r="E15" t="str">
            <v>0705106654</v>
          </cell>
          <cell r="F15" t="str">
            <v>2023-11</v>
          </cell>
          <cell r="G15">
            <v>29768</v>
          </cell>
          <cell r="H15">
            <v>615.6</v>
          </cell>
          <cell r="I15">
            <v>18325.18</v>
          </cell>
        </row>
        <row r="16">
          <cell r="E16" t="str">
            <v>0705480897</v>
          </cell>
          <cell r="F16" t="str">
            <v>2023-11</v>
          </cell>
          <cell r="G16">
            <v>33329</v>
          </cell>
          <cell r="H16">
            <v>615.6</v>
          </cell>
          <cell r="I16">
            <v>20517.33</v>
          </cell>
        </row>
        <row r="17">
          <cell r="E17" t="str">
            <v>0724603408</v>
          </cell>
          <cell r="F17" t="str">
            <v>2023-11</v>
          </cell>
          <cell r="G17">
            <v>45166</v>
          </cell>
          <cell r="H17">
            <v>485.6</v>
          </cell>
          <cell r="I17">
            <v>21932.61</v>
          </cell>
        </row>
        <row r="18">
          <cell r="E18" t="str">
            <v>0724604313</v>
          </cell>
          <cell r="F18" t="str">
            <v>2023-11</v>
          </cell>
          <cell r="G18">
            <v>23676</v>
          </cell>
          <cell r="H18">
            <v>485.6</v>
          </cell>
          <cell r="I18">
            <v>11497.07</v>
          </cell>
        </row>
        <row r="19">
          <cell r="E19" t="str">
            <v>0731429167</v>
          </cell>
          <cell r="F19" t="str">
            <v>2023-11</v>
          </cell>
          <cell r="G19">
            <v>13426</v>
          </cell>
          <cell r="H19">
            <v>485.6</v>
          </cell>
          <cell r="I19">
            <v>6519.67</v>
          </cell>
        </row>
        <row r="20">
          <cell r="E20" t="str">
            <v>0724498624</v>
          </cell>
          <cell r="F20" t="str">
            <v>2023-11</v>
          </cell>
          <cell r="G20">
            <v>46202</v>
          </cell>
          <cell r="H20">
            <v>485.6</v>
          </cell>
          <cell r="I20">
            <v>22435.69</v>
          </cell>
        </row>
        <row r="21">
          <cell r="E21" t="str">
            <v>0705500195</v>
          </cell>
          <cell r="F21" t="str">
            <v>2023-11</v>
          </cell>
          <cell r="G21">
            <v>37716</v>
          </cell>
          <cell r="H21">
            <v>615.6</v>
          </cell>
          <cell r="I21">
            <v>23217.97</v>
          </cell>
        </row>
        <row r="22">
          <cell r="E22" t="str">
            <v>0724450714</v>
          </cell>
          <cell r="F22" t="str">
            <v>2023-11</v>
          </cell>
          <cell r="G22">
            <v>44663</v>
          </cell>
          <cell r="H22">
            <v>485.6</v>
          </cell>
          <cell r="I22">
            <v>21688.35</v>
          </cell>
        </row>
        <row r="23">
          <cell r="E23" t="str">
            <v>0724606768</v>
          </cell>
          <cell r="F23" t="str">
            <v>2023-11</v>
          </cell>
          <cell r="G23">
            <v>45617</v>
          </cell>
          <cell r="H23">
            <v>485.6</v>
          </cell>
          <cell r="I23">
            <v>22151.62</v>
          </cell>
        </row>
        <row r="24">
          <cell r="E24" t="str">
            <v>0731429284</v>
          </cell>
          <cell r="F24" t="str">
            <v>2023-11</v>
          </cell>
          <cell r="G24">
            <v>41509</v>
          </cell>
          <cell r="H24">
            <v>485.6</v>
          </cell>
          <cell r="I24">
            <v>20156.77</v>
          </cell>
        </row>
        <row r="25">
          <cell r="E25" t="str">
            <v>0724607152</v>
          </cell>
          <cell r="F25" t="str">
            <v>2023-11</v>
          </cell>
          <cell r="G25">
            <v>38342</v>
          </cell>
          <cell r="H25">
            <v>485.6</v>
          </cell>
          <cell r="I25">
            <v>18618.88</v>
          </cell>
        </row>
        <row r="26">
          <cell r="E26" t="str">
            <v>0724454761</v>
          </cell>
          <cell r="F26" t="str">
            <v>2023-11</v>
          </cell>
          <cell r="G26">
            <v>46062</v>
          </cell>
          <cell r="H26">
            <v>485.6</v>
          </cell>
          <cell r="I26">
            <v>22367.71</v>
          </cell>
        </row>
        <row r="27">
          <cell r="E27" t="str">
            <v>0724719556</v>
          </cell>
          <cell r="F27" t="str">
            <v>2023-11</v>
          </cell>
          <cell r="G27">
            <v>44807</v>
          </cell>
          <cell r="H27">
            <v>485.6</v>
          </cell>
          <cell r="I27">
            <v>21758.28</v>
          </cell>
        </row>
        <row r="28">
          <cell r="E28" t="str">
            <v>0724719673</v>
          </cell>
          <cell r="F28" t="str">
            <v>2023-11</v>
          </cell>
          <cell r="G28">
            <v>23662</v>
          </cell>
          <cell r="H28">
            <v>485.6</v>
          </cell>
          <cell r="I28">
            <v>11490.27</v>
          </cell>
        </row>
        <row r="29">
          <cell r="E29" t="str">
            <v>0705138129</v>
          </cell>
          <cell r="F29" t="str">
            <v>2023-11</v>
          </cell>
          <cell r="G29">
            <v>24382</v>
          </cell>
          <cell r="H29">
            <v>615.6</v>
          </cell>
          <cell r="I29">
            <v>15009.56</v>
          </cell>
        </row>
        <row r="30">
          <cell r="E30" t="str">
            <v>0724716805</v>
          </cell>
          <cell r="F30" t="str">
            <v>2023-11</v>
          </cell>
          <cell r="G30">
            <v>45083</v>
          </cell>
          <cell r="H30">
            <v>485.6</v>
          </cell>
          <cell r="I30">
            <v>21892.3</v>
          </cell>
        </row>
        <row r="31">
          <cell r="E31" t="str">
            <v>0724712034</v>
          </cell>
          <cell r="F31" t="str">
            <v>2023-11</v>
          </cell>
          <cell r="G31">
            <v>41468</v>
          </cell>
          <cell r="H31">
            <v>485.6</v>
          </cell>
          <cell r="I31">
            <v>20136.86</v>
          </cell>
        </row>
        <row r="32">
          <cell r="E32" t="str">
            <v>0730799784</v>
          </cell>
          <cell r="F32" t="str">
            <v>2023-11</v>
          </cell>
          <cell r="G32">
            <v>42296</v>
          </cell>
          <cell r="H32">
            <v>485.6</v>
          </cell>
          <cell r="I32">
            <v>20538.94</v>
          </cell>
        </row>
        <row r="33">
          <cell r="E33" t="str">
            <v>0705545123</v>
          </cell>
          <cell r="F33" t="str">
            <v>2023-11</v>
          </cell>
          <cell r="G33">
            <v>31936</v>
          </cell>
          <cell r="H33">
            <v>615.6</v>
          </cell>
          <cell r="I33">
            <v>19659.8</v>
          </cell>
        </row>
        <row r="34">
          <cell r="E34" t="str">
            <v>0724712076</v>
          </cell>
          <cell r="F34" t="str">
            <v>2023-11</v>
          </cell>
          <cell r="G34">
            <v>44958</v>
          </cell>
          <cell r="H34">
            <v>485.6</v>
          </cell>
          <cell r="I34">
            <v>21831.6</v>
          </cell>
        </row>
        <row r="35">
          <cell r="E35" t="str">
            <v>0724717071</v>
          </cell>
          <cell r="F35" t="str">
            <v>2023-11</v>
          </cell>
          <cell r="G35">
            <v>42240</v>
          </cell>
          <cell r="H35">
            <v>485.6</v>
          </cell>
          <cell r="I35">
            <v>20511.74</v>
          </cell>
        </row>
        <row r="36">
          <cell r="E36" t="str">
            <v>0730795144</v>
          </cell>
          <cell r="F36" t="str">
            <v>2023-11</v>
          </cell>
          <cell r="G36">
            <v>17624</v>
          </cell>
          <cell r="H36">
            <v>485.6</v>
          </cell>
          <cell r="I36">
            <v>8558.21</v>
          </cell>
        </row>
        <row r="37">
          <cell r="E37" t="str">
            <v>0724722859</v>
          </cell>
          <cell r="F37" t="str">
            <v>2023-11</v>
          </cell>
          <cell r="G37">
            <v>43217</v>
          </cell>
          <cell r="H37">
            <v>485.6</v>
          </cell>
          <cell r="I37">
            <v>20986.18</v>
          </cell>
        </row>
        <row r="38">
          <cell r="E38" t="str">
            <v>0730801843</v>
          </cell>
          <cell r="F38" t="str">
            <v>2023-11</v>
          </cell>
          <cell r="G38">
            <v>43150</v>
          </cell>
          <cell r="H38">
            <v>485.6</v>
          </cell>
          <cell r="I38">
            <v>20953.64</v>
          </cell>
        </row>
        <row r="39">
          <cell r="E39" t="str">
            <v>0724058875</v>
          </cell>
          <cell r="F39" t="str">
            <v>2023-11</v>
          </cell>
          <cell r="G39">
            <v>34808</v>
          </cell>
          <cell r="H39">
            <v>485.6</v>
          </cell>
          <cell r="I39">
            <v>16902.76</v>
          </cell>
        </row>
        <row r="40">
          <cell r="E40" t="str">
            <v>0724052806</v>
          </cell>
          <cell r="F40" t="str">
            <v>2023-11</v>
          </cell>
          <cell r="G40">
            <v>41288</v>
          </cell>
          <cell r="H40">
            <v>485.6</v>
          </cell>
          <cell r="I40">
            <v>20049.45</v>
          </cell>
        </row>
        <row r="41">
          <cell r="E41" t="str">
            <v>0705153735</v>
          </cell>
          <cell r="F41" t="str">
            <v>2023-11</v>
          </cell>
          <cell r="G41">
            <v>35160</v>
          </cell>
          <cell r="H41">
            <v>615.6</v>
          </cell>
          <cell r="I41">
            <v>21644.5</v>
          </cell>
        </row>
        <row r="42">
          <cell r="E42" t="str">
            <v>0730803520</v>
          </cell>
          <cell r="F42" t="str">
            <v>2023-11</v>
          </cell>
          <cell r="G42">
            <v>42558</v>
          </cell>
          <cell r="H42">
            <v>485.6</v>
          </cell>
          <cell r="I42">
            <v>20666.16</v>
          </cell>
        </row>
        <row r="43">
          <cell r="E43" t="str">
            <v>0723950271</v>
          </cell>
          <cell r="F43" t="str">
            <v>2023-11</v>
          </cell>
          <cell r="G43">
            <v>40682</v>
          </cell>
          <cell r="H43">
            <v>485.6</v>
          </cell>
          <cell r="I43">
            <v>19755.18</v>
          </cell>
        </row>
        <row r="44">
          <cell r="E44" t="str">
            <v>0724722194</v>
          </cell>
          <cell r="F44" t="str">
            <v>2023-11</v>
          </cell>
          <cell r="G44">
            <v>41298</v>
          </cell>
          <cell r="H44">
            <v>485.6</v>
          </cell>
          <cell r="I44">
            <v>20054.31</v>
          </cell>
        </row>
        <row r="45">
          <cell r="E45" t="str">
            <v>0723907873</v>
          </cell>
          <cell r="F45" t="str">
            <v>2023-11</v>
          </cell>
          <cell r="G45">
            <v>46153</v>
          </cell>
          <cell r="H45">
            <v>485.6</v>
          </cell>
          <cell r="I45">
            <v>22411.9</v>
          </cell>
        </row>
        <row r="46">
          <cell r="E46" t="str">
            <v>0723956833</v>
          </cell>
          <cell r="F46" t="str">
            <v>2023-11</v>
          </cell>
          <cell r="G46">
            <v>44773</v>
          </cell>
          <cell r="H46">
            <v>485.6</v>
          </cell>
          <cell r="I46">
            <v>21741.77</v>
          </cell>
        </row>
        <row r="47">
          <cell r="E47" t="str">
            <v>0724722471</v>
          </cell>
          <cell r="F47" t="str">
            <v>2023-11</v>
          </cell>
          <cell r="G47">
            <v>41377</v>
          </cell>
          <cell r="H47">
            <v>485.6</v>
          </cell>
          <cell r="I47">
            <v>20092.67</v>
          </cell>
        </row>
        <row r="48">
          <cell r="E48" t="str">
            <v>0724716964</v>
          </cell>
          <cell r="F48" t="str">
            <v>2023-11</v>
          </cell>
          <cell r="G48">
            <v>45583</v>
          </cell>
          <cell r="H48">
            <v>485.6</v>
          </cell>
          <cell r="I48">
            <v>22135.1</v>
          </cell>
        </row>
        <row r="49">
          <cell r="E49" t="str">
            <v>0724053896</v>
          </cell>
          <cell r="F49" t="str">
            <v>2023-11</v>
          </cell>
          <cell r="G49">
            <v>40758</v>
          </cell>
          <cell r="H49">
            <v>485.6</v>
          </cell>
          <cell r="I49">
            <v>19792.08</v>
          </cell>
        </row>
        <row r="50">
          <cell r="E50" t="str">
            <v>0730805308</v>
          </cell>
          <cell r="F50" t="str">
            <v>2023-11</v>
          </cell>
          <cell r="G50">
            <v>43751</v>
          </cell>
          <cell r="H50">
            <v>485.6</v>
          </cell>
          <cell r="I50">
            <v>21245.49</v>
          </cell>
        </row>
        <row r="51">
          <cell r="E51" t="str">
            <v>0724879441</v>
          </cell>
          <cell r="F51" t="str">
            <v>2023-11</v>
          </cell>
          <cell r="G51">
            <v>44309</v>
          </cell>
          <cell r="H51">
            <v>485.6</v>
          </cell>
          <cell r="I51">
            <v>21516.45</v>
          </cell>
        </row>
        <row r="52">
          <cell r="E52" t="str">
            <v>0724716850</v>
          </cell>
          <cell r="F52" t="str">
            <v>2023-11</v>
          </cell>
          <cell r="G52">
            <v>45344</v>
          </cell>
          <cell r="H52">
            <v>485.6</v>
          </cell>
          <cell r="I52">
            <v>22019.05</v>
          </cell>
        </row>
        <row r="53">
          <cell r="E53" t="str">
            <v>0724722673</v>
          </cell>
          <cell r="F53" t="str">
            <v>2023-11</v>
          </cell>
          <cell r="G53">
            <v>44353</v>
          </cell>
          <cell r="H53">
            <v>485.6</v>
          </cell>
          <cell r="I53">
            <v>21537.82</v>
          </cell>
        </row>
        <row r="54">
          <cell r="E54" t="str">
            <v>0730801612</v>
          </cell>
          <cell r="F54" t="str">
            <v>2023-11</v>
          </cell>
          <cell r="G54">
            <v>38956</v>
          </cell>
          <cell r="H54">
            <v>485.6</v>
          </cell>
          <cell r="I54">
            <v>18917.03</v>
          </cell>
        </row>
        <row r="55">
          <cell r="E55" t="str">
            <v>0705423568</v>
          </cell>
          <cell r="F55" t="str">
            <v>2023-11</v>
          </cell>
          <cell r="G55">
            <v>39102</v>
          </cell>
          <cell r="H55">
            <v>615.6</v>
          </cell>
          <cell r="I55">
            <v>24071.19</v>
          </cell>
        </row>
        <row r="56">
          <cell r="E56" t="str">
            <v>0705107703</v>
          </cell>
          <cell r="F56" t="str">
            <v>2023-11</v>
          </cell>
          <cell r="G56">
            <v>41209</v>
          </cell>
          <cell r="H56">
            <v>615.6</v>
          </cell>
          <cell r="I56">
            <v>25368.26</v>
          </cell>
        </row>
        <row r="57">
          <cell r="E57" t="str">
            <v>0705216300</v>
          </cell>
          <cell r="F57" t="str">
            <v>2023-11</v>
          </cell>
          <cell r="G57">
            <v>37358</v>
          </cell>
          <cell r="H57">
            <v>615.6</v>
          </cell>
          <cell r="I57">
            <v>22997.58</v>
          </cell>
        </row>
        <row r="58">
          <cell r="E58" t="str">
            <v>0705573814</v>
          </cell>
          <cell r="F58" t="str">
            <v>2023-11</v>
          </cell>
          <cell r="G58">
            <v>34454</v>
          </cell>
          <cell r="H58">
            <v>615.6</v>
          </cell>
          <cell r="I58">
            <v>21209.88</v>
          </cell>
        </row>
        <row r="59">
          <cell r="E59" t="str">
            <v>0724719598</v>
          </cell>
          <cell r="F59" t="str">
            <v>2023-11</v>
          </cell>
          <cell r="G59">
            <v>45065</v>
          </cell>
          <cell r="H59">
            <v>485.6</v>
          </cell>
          <cell r="I59">
            <v>21883.56</v>
          </cell>
        </row>
        <row r="60">
          <cell r="E60" t="str">
            <v>0705051185</v>
          </cell>
          <cell r="F60" t="str">
            <v>2023-11</v>
          </cell>
          <cell r="G60">
            <v>39206</v>
          </cell>
          <cell r="H60">
            <v>615.6</v>
          </cell>
          <cell r="I60">
            <v>24135.21</v>
          </cell>
        </row>
        <row r="61">
          <cell r="E61" t="str">
            <v>0726198728</v>
          </cell>
          <cell r="F61" t="str">
            <v>2023-11</v>
          </cell>
          <cell r="G61">
            <v>45517</v>
          </cell>
          <cell r="H61">
            <v>485.6</v>
          </cell>
          <cell r="I61">
            <v>22103.06</v>
          </cell>
        </row>
        <row r="62">
          <cell r="E62" t="str">
            <v>0724717101</v>
          </cell>
          <cell r="F62" t="str">
            <v>2023-11</v>
          </cell>
          <cell r="G62">
            <v>43934</v>
          </cell>
          <cell r="H62">
            <v>485.6</v>
          </cell>
          <cell r="I62">
            <v>21334.35</v>
          </cell>
        </row>
        <row r="63">
          <cell r="E63" t="str">
            <v>0723911007</v>
          </cell>
          <cell r="F63" t="str">
            <v>2023-11</v>
          </cell>
          <cell r="G63">
            <v>44036</v>
          </cell>
          <cell r="H63">
            <v>485.6</v>
          </cell>
          <cell r="I63">
            <v>21383.88</v>
          </cell>
        </row>
        <row r="64">
          <cell r="E64" t="str">
            <v>0723907945</v>
          </cell>
          <cell r="F64" t="str">
            <v>2023-11</v>
          </cell>
          <cell r="G64">
            <v>20615</v>
          </cell>
          <cell r="H64">
            <v>485.6</v>
          </cell>
          <cell r="I64">
            <v>10010.64</v>
          </cell>
        </row>
        <row r="65">
          <cell r="E65" t="str">
            <v>0723963499</v>
          </cell>
          <cell r="F65" t="str">
            <v>2023-11</v>
          </cell>
          <cell r="G65">
            <v>42956</v>
          </cell>
          <cell r="H65">
            <v>485.6</v>
          </cell>
          <cell r="I65">
            <v>20859.43</v>
          </cell>
        </row>
        <row r="66">
          <cell r="E66" t="str">
            <v>0723948287</v>
          </cell>
          <cell r="F66" t="str">
            <v>2023-11</v>
          </cell>
          <cell r="G66">
            <v>42934</v>
          </cell>
          <cell r="H66">
            <v>485.6</v>
          </cell>
          <cell r="I66">
            <v>20848.75</v>
          </cell>
        </row>
        <row r="67">
          <cell r="E67" t="str">
            <v>0723963532</v>
          </cell>
          <cell r="F67" t="str">
            <v>2023-11</v>
          </cell>
          <cell r="G67">
            <v>44699</v>
          </cell>
          <cell r="H67">
            <v>485.6</v>
          </cell>
          <cell r="I67">
            <v>21705.83</v>
          </cell>
        </row>
        <row r="68">
          <cell r="E68" t="str">
            <v>0723928953</v>
          </cell>
          <cell r="F68" t="str">
            <v>2023-11</v>
          </cell>
          <cell r="G68">
            <v>45218</v>
          </cell>
          <cell r="H68">
            <v>485.6</v>
          </cell>
          <cell r="I68">
            <v>21957.86</v>
          </cell>
        </row>
        <row r="69">
          <cell r="E69" t="str">
            <v>0724016660</v>
          </cell>
          <cell r="F69" t="str">
            <v>2023-11</v>
          </cell>
          <cell r="G69">
            <v>41239</v>
          </cell>
          <cell r="H69">
            <v>485.6</v>
          </cell>
          <cell r="I69">
            <v>20025.66</v>
          </cell>
        </row>
        <row r="70">
          <cell r="E70" t="str">
            <v>0724171114</v>
          </cell>
          <cell r="F70" t="str">
            <v>2023-11</v>
          </cell>
          <cell r="G70">
            <v>42816</v>
          </cell>
          <cell r="H70">
            <v>485.6</v>
          </cell>
          <cell r="I70">
            <v>20791.45</v>
          </cell>
        </row>
        <row r="71">
          <cell r="E71" t="str">
            <v>0724175031</v>
          </cell>
          <cell r="F71" t="str">
            <v>2023-11</v>
          </cell>
          <cell r="G71">
            <v>44528</v>
          </cell>
          <cell r="H71">
            <v>485.6</v>
          </cell>
          <cell r="I71">
            <v>21622.8</v>
          </cell>
        </row>
        <row r="72">
          <cell r="E72" t="str">
            <v>0724218385</v>
          </cell>
          <cell r="F72" t="str">
            <v>2023-11</v>
          </cell>
          <cell r="G72">
            <v>43781</v>
          </cell>
          <cell r="H72">
            <v>485.6</v>
          </cell>
          <cell r="I72">
            <v>21260.05</v>
          </cell>
        </row>
        <row r="73">
          <cell r="E73" t="str">
            <v>0724041886</v>
          </cell>
          <cell r="F73" t="str">
            <v>2023-11</v>
          </cell>
          <cell r="G73">
            <v>43750</v>
          </cell>
          <cell r="H73">
            <v>485.6</v>
          </cell>
          <cell r="I73">
            <v>21245</v>
          </cell>
        </row>
        <row r="74">
          <cell r="E74" t="str">
            <v>0724186194</v>
          </cell>
          <cell r="F74" t="str">
            <v>2023-11</v>
          </cell>
          <cell r="G74">
            <v>42912</v>
          </cell>
          <cell r="H74">
            <v>485.6</v>
          </cell>
          <cell r="I74">
            <v>20838.07</v>
          </cell>
        </row>
        <row r="75">
          <cell r="E75" t="str">
            <v>0724170485</v>
          </cell>
          <cell r="F75" t="str">
            <v>2023-11</v>
          </cell>
          <cell r="G75">
            <v>15372</v>
          </cell>
          <cell r="H75">
            <v>485.6</v>
          </cell>
          <cell r="I75">
            <v>7464.64</v>
          </cell>
        </row>
        <row r="76">
          <cell r="E76" t="str">
            <v>0724047321</v>
          </cell>
          <cell r="F76" t="str">
            <v>2023-11</v>
          </cell>
          <cell r="G76">
            <v>42071</v>
          </cell>
          <cell r="H76">
            <v>485.6</v>
          </cell>
          <cell r="I76">
            <v>20429.68</v>
          </cell>
        </row>
        <row r="77">
          <cell r="E77" t="str">
            <v>0724175594</v>
          </cell>
          <cell r="F77" t="str">
            <v>2023-11</v>
          </cell>
          <cell r="G77">
            <v>43832</v>
          </cell>
          <cell r="H77">
            <v>485.6</v>
          </cell>
          <cell r="I77">
            <v>21284.82</v>
          </cell>
        </row>
        <row r="78">
          <cell r="E78" t="str">
            <v>0724219519</v>
          </cell>
          <cell r="F78" t="str">
            <v>2023-11</v>
          </cell>
          <cell r="G78">
            <v>39752</v>
          </cell>
          <cell r="H78">
            <v>485.6</v>
          </cell>
          <cell r="I78">
            <v>19303.57</v>
          </cell>
        </row>
        <row r="79">
          <cell r="E79" t="str">
            <v>0723908502</v>
          </cell>
          <cell r="F79" t="str">
            <v>2023-11</v>
          </cell>
          <cell r="G79">
            <v>38191</v>
          </cell>
          <cell r="H79">
            <v>485.6</v>
          </cell>
          <cell r="I79">
            <v>18545.55</v>
          </cell>
        </row>
        <row r="80">
          <cell r="E80" t="str">
            <v>0723962005</v>
          </cell>
          <cell r="F80" t="str">
            <v>2023-11</v>
          </cell>
          <cell r="G80">
            <v>42203</v>
          </cell>
          <cell r="H80">
            <v>485.6</v>
          </cell>
          <cell r="I80">
            <v>20493.78</v>
          </cell>
        </row>
        <row r="81">
          <cell r="E81" t="str">
            <v>0723908111</v>
          </cell>
          <cell r="F81" t="str">
            <v>2023-11</v>
          </cell>
          <cell r="G81">
            <v>37204</v>
          </cell>
          <cell r="H81">
            <v>485.6</v>
          </cell>
          <cell r="I81">
            <v>18066.26</v>
          </cell>
        </row>
        <row r="82">
          <cell r="E82" t="str">
            <v>0723956686</v>
          </cell>
          <cell r="F82" t="str">
            <v>2023-11</v>
          </cell>
          <cell r="G82">
            <v>34476</v>
          </cell>
          <cell r="H82">
            <v>485.6</v>
          </cell>
          <cell r="I82">
            <v>16741.55</v>
          </cell>
        </row>
        <row r="83">
          <cell r="E83" t="str">
            <v>0723907697</v>
          </cell>
          <cell r="F83" t="str">
            <v>2023-11</v>
          </cell>
          <cell r="G83">
            <v>46192</v>
          </cell>
          <cell r="H83">
            <v>485.6</v>
          </cell>
          <cell r="I83">
            <v>22430.84</v>
          </cell>
        </row>
        <row r="84">
          <cell r="E84" t="str">
            <v>0723908166</v>
          </cell>
          <cell r="F84" t="str">
            <v>2023-11</v>
          </cell>
          <cell r="G84">
            <v>44736</v>
          </cell>
          <cell r="H84">
            <v>485.6</v>
          </cell>
          <cell r="I84">
            <v>21723.8</v>
          </cell>
        </row>
        <row r="85">
          <cell r="E85" t="str">
            <v>0724041147</v>
          </cell>
          <cell r="F85" t="str">
            <v>2023-11</v>
          </cell>
          <cell r="G85">
            <v>41034</v>
          </cell>
          <cell r="H85">
            <v>485.6</v>
          </cell>
          <cell r="I85">
            <v>19926.11</v>
          </cell>
        </row>
        <row r="86">
          <cell r="E86" t="str">
            <v>0723960852</v>
          </cell>
          <cell r="F86" t="str">
            <v>2023-11</v>
          </cell>
          <cell r="G86">
            <v>41064</v>
          </cell>
          <cell r="H86">
            <v>485.6</v>
          </cell>
          <cell r="I86">
            <v>19940.68</v>
          </cell>
        </row>
        <row r="87">
          <cell r="E87" t="str">
            <v>0723934170</v>
          </cell>
          <cell r="F87" t="str">
            <v>2023-11</v>
          </cell>
          <cell r="G87">
            <v>43768</v>
          </cell>
          <cell r="H87">
            <v>485.6</v>
          </cell>
          <cell r="I87">
            <v>21253.74</v>
          </cell>
        </row>
        <row r="88">
          <cell r="E88" t="str">
            <v>0724057061</v>
          </cell>
          <cell r="F88" t="str">
            <v>2023-11</v>
          </cell>
          <cell r="G88">
            <v>37080</v>
          </cell>
          <cell r="H88">
            <v>485.6</v>
          </cell>
          <cell r="I88">
            <v>18006.05</v>
          </cell>
        </row>
        <row r="89">
          <cell r="E89" t="str">
            <v>0724222160</v>
          </cell>
          <cell r="F89" t="str">
            <v>2023-11</v>
          </cell>
          <cell r="G89">
            <v>41161</v>
          </cell>
          <cell r="H89">
            <v>485.6</v>
          </cell>
          <cell r="I89">
            <v>19987.78</v>
          </cell>
        </row>
        <row r="90">
          <cell r="E90" t="str">
            <v>0724175480</v>
          </cell>
          <cell r="F90" t="str">
            <v>2023-11</v>
          </cell>
          <cell r="G90">
            <v>29814</v>
          </cell>
          <cell r="H90">
            <v>485.6</v>
          </cell>
          <cell r="I90">
            <v>14477.68</v>
          </cell>
        </row>
        <row r="91">
          <cell r="E91" t="str">
            <v>0724170720</v>
          </cell>
          <cell r="F91" t="str">
            <v>2023-11</v>
          </cell>
          <cell r="G91">
            <v>42266</v>
          </cell>
          <cell r="H91">
            <v>485.6</v>
          </cell>
          <cell r="I91">
            <v>20524.37</v>
          </cell>
        </row>
        <row r="92">
          <cell r="E92" t="str">
            <v>0724170384</v>
          </cell>
          <cell r="F92" t="str">
            <v>2023-11</v>
          </cell>
          <cell r="G92">
            <v>44159</v>
          </cell>
          <cell r="H92">
            <v>485.6</v>
          </cell>
          <cell r="I92">
            <v>21443.61</v>
          </cell>
        </row>
        <row r="93">
          <cell r="E93" t="str">
            <v>0724027127</v>
          </cell>
          <cell r="F93" t="str">
            <v>2023-11</v>
          </cell>
          <cell r="G93">
            <v>43834</v>
          </cell>
          <cell r="H93">
            <v>485.6</v>
          </cell>
          <cell r="I93">
            <v>21285.79</v>
          </cell>
        </row>
        <row r="94">
          <cell r="E94" t="str">
            <v>0724056101</v>
          </cell>
          <cell r="F94" t="str">
            <v>2023-11</v>
          </cell>
          <cell r="G94">
            <v>43103</v>
          </cell>
          <cell r="H94">
            <v>485.6</v>
          </cell>
          <cell r="I94">
            <v>20930.82</v>
          </cell>
        </row>
        <row r="95">
          <cell r="E95" t="str">
            <v>0724176021</v>
          </cell>
          <cell r="F95" t="str">
            <v>2023-11</v>
          </cell>
          <cell r="G95">
            <v>29677</v>
          </cell>
          <cell r="H95">
            <v>485.6</v>
          </cell>
          <cell r="I95">
            <v>14411.15</v>
          </cell>
        </row>
        <row r="96">
          <cell r="E96" t="str">
            <v>0724185856</v>
          </cell>
          <cell r="F96" t="str">
            <v>2023-11</v>
          </cell>
          <cell r="G96">
            <v>42310</v>
          </cell>
          <cell r="H96">
            <v>485.6</v>
          </cell>
          <cell r="I96">
            <v>20545.74</v>
          </cell>
        </row>
        <row r="97">
          <cell r="E97" t="str">
            <v>0723963620</v>
          </cell>
          <cell r="F97" t="str">
            <v>2023-11</v>
          </cell>
          <cell r="G97">
            <v>11422</v>
          </cell>
          <cell r="H97">
            <v>485.6</v>
          </cell>
          <cell r="I97">
            <v>5546.52</v>
          </cell>
        </row>
        <row r="98">
          <cell r="E98" t="str">
            <v>0723950659</v>
          </cell>
          <cell r="F98" t="str">
            <v>2023-11</v>
          </cell>
          <cell r="G98">
            <v>37666</v>
          </cell>
          <cell r="H98">
            <v>485.6</v>
          </cell>
          <cell r="I98">
            <v>18290.61</v>
          </cell>
        </row>
        <row r="99">
          <cell r="E99" t="str">
            <v>0723933816</v>
          </cell>
          <cell r="F99" t="str">
            <v>2023-11</v>
          </cell>
          <cell r="G99">
            <v>41480</v>
          </cell>
          <cell r="H99">
            <v>485.6</v>
          </cell>
          <cell r="I99">
            <v>20142.69</v>
          </cell>
        </row>
        <row r="100">
          <cell r="E100" t="str">
            <v>0723907831</v>
          </cell>
          <cell r="F100" t="str">
            <v>2023-11</v>
          </cell>
          <cell r="G100">
            <v>26464</v>
          </cell>
          <cell r="H100">
            <v>485.6</v>
          </cell>
          <cell r="I100">
            <v>12850.92</v>
          </cell>
        </row>
        <row r="101">
          <cell r="E101" t="str">
            <v>0723950880</v>
          </cell>
          <cell r="F101" t="str">
            <v>2023-11</v>
          </cell>
          <cell r="G101">
            <v>27948</v>
          </cell>
          <cell r="H101">
            <v>485.6</v>
          </cell>
          <cell r="I101">
            <v>13571.55</v>
          </cell>
        </row>
        <row r="102">
          <cell r="E102" t="str">
            <v>0723960591</v>
          </cell>
          <cell r="F102" t="str">
            <v>2023-11</v>
          </cell>
          <cell r="G102">
            <v>43222</v>
          </cell>
          <cell r="H102">
            <v>485.6</v>
          </cell>
          <cell r="I102">
            <v>20988.6</v>
          </cell>
        </row>
        <row r="103">
          <cell r="E103" t="str">
            <v>0705433022</v>
          </cell>
          <cell r="F103" t="str">
            <v>2023-11</v>
          </cell>
          <cell r="G103">
            <v>38240</v>
          </cell>
          <cell r="H103">
            <v>615.6</v>
          </cell>
          <cell r="I103">
            <v>23540.54</v>
          </cell>
        </row>
        <row r="104">
          <cell r="E104" t="str">
            <v>0724048236</v>
          </cell>
          <cell r="F104" t="str">
            <v>2023-11</v>
          </cell>
          <cell r="G104">
            <v>41392</v>
          </cell>
          <cell r="H104">
            <v>485.6</v>
          </cell>
          <cell r="I104">
            <v>20099.96</v>
          </cell>
        </row>
        <row r="105">
          <cell r="E105" t="str">
            <v>0724057449</v>
          </cell>
          <cell r="F105" t="str">
            <v>2023-11</v>
          </cell>
          <cell r="G105">
            <v>39656</v>
          </cell>
          <cell r="H105">
            <v>485.6</v>
          </cell>
          <cell r="I105">
            <v>19256.95</v>
          </cell>
        </row>
        <row r="106">
          <cell r="E106" t="str">
            <v>0724170238</v>
          </cell>
          <cell r="F106" t="str">
            <v>2023-11</v>
          </cell>
          <cell r="G106">
            <v>38418</v>
          </cell>
          <cell r="H106">
            <v>485.6</v>
          </cell>
          <cell r="I106">
            <v>18655.78</v>
          </cell>
        </row>
        <row r="107">
          <cell r="E107" t="str">
            <v>0724174940</v>
          </cell>
          <cell r="F107" t="str">
            <v>2023-11</v>
          </cell>
          <cell r="G107">
            <v>44086</v>
          </cell>
          <cell r="H107">
            <v>485.6</v>
          </cell>
          <cell r="I107">
            <v>21408.16</v>
          </cell>
        </row>
        <row r="108">
          <cell r="E108" t="str">
            <v>0724014387</v>
          </cell>
          <cell r="F108" t="str">
            <v>2023-11</v>
          </cell>
          <cell r="G108">
            <v>33085</v>
          </cell>
          <cell r="H108">
            <v>485.6</v>
          </cell>
          <cell r="I108">
            <v>16066.08</v>
          </cell>
        </row>
        <row r="109">
          <cell r="E109" t="str">
            <v>0724712496</v>
          </cell>
          <cell r="F109" t="str">
            <v>2023-11</v>
          </cell>
          <cell r="G109">
            <v>43393</v>
          </cell>
          <cell r="H109">
            <v>485.6</v>
          </cell>
          <cell r="I109">
            <v>21071.64</v>
          </cell>
        </row>
        <row r="110">
          <cell r="E110" t="str">
            <v>0724719787</v>
          </cell>
          <cell r="F110" t="str">
            <v>2023-11</v>
          </cell>
          <cell r="G110">
            <v>42811</v>
          </cell>
          <cell r="H110">
            <v>485.6</v>
          </cell>
          <cell r="I110">
            <v>20789.02</v>
          </cell>
        </row>
        <row r="111">
          <cell r="E111" t="str">
            <v>0730828556</v>
          </cell>
          <cell r="F111" t="str">
            <v>2023-11</v>
          </cell>
          <cell r="G111">
            <v>45919</v>
          </cell>
          <cell r="H111">
            <v>485.6</v>
          </cell>
          <cell r="I111">
            <v>22298.27</v>
          </cell>
        </row>
        <row r="112">
          <cell r="E112" t="str">
            <v>0724712425</v>
          </cell>
          <cell r="F112" t="str">
            <v>2023-11</v>
          </cell>
          <cell r="G112">
            <v>20034</v>
          </cell>
          <cell r="H112">
            <v>485.6</v>
          </cell>
          <cell r="I112">
            <v>9728.51</v>
          </cell>
        </row>
        <row r="113">
          <cell r="E113" t="str">
            <v>0724717358</v>
          </cell>
          <cell r="F113" t="str">
            <v>2023-11</v>
          </cell>
          <cell r="G113">
            <v>41917</v>
          </cell>
          <cell r="H113">
            <v>485.6</v>
          </cell>
          <cell r="I113">
            <v>20354.9</v>
          </cell>
        </row>
        <row r="114">
          <cell r="E114" t="str">
            <v>0724297654</v>
          </cell>
          <cell r="F114" t="str">
            <v>2023-11</v>
          </cell>
          <cell r="G114">
            <v>44856</v>
          </cell>
          <cell r="H114">
            <v>485.6</v>
          </cell>
          <cell r="I114">
            <v>21782.07</v>
          </cell>
        </row>
        <row r="115">
          <cell r="E115" t="str">
            <v>0705189446</v>
          </cell>
          <cell r="F115" t="str">
            <v>2023-11</v>
          </cell>
          <cell r="G115">
            <v>33217</v>
          </cell>
          <cell r="H115">
            <v>615.6</v>
          </cell>
          <cell r="I115">
            <v>20448.39</v>
          </cell>
        </row>
        <row r="116">
          <cell r="E116" t="str">
            <v>0725133465</v>
          </cell>
          <cell r="F116" t="str">
            <v>2023-11</v>
          </cell>
          <cell r="G116">
            <v>5777</v>
          </cell>
          <cell r="H116">
            <v>485.6</v>
          </cell>
          <cell r="I116">
            <v>2805.31</v>
          </cell>
        </row>
        <row r="117">
          <cell r="E117" t="str">
            <v>0724764660</v>
          </cell>
          <cell r="F117" t="str">
            <v>2023-11</v>
          </cell>
          <cell r="G117">
            <v>46369</v>
          </cell>
          <cell r="H117">
            <v>485.6</v>
          </cell>
          <cell r="I117">
            <v>22516.79</v>
          </cell>
        </row>
        <row r="118">
          <cell r="E118" t="str">
            <v>0705220651</v>
          </cell>
          <cell r="F118" t="str">
            <v>2023-11</v>
          </cell>
          <cell r="G118">
            <v>30295</v>
          </cell>
          <cell r="H118">
            <v>615.6</v>
          </cell>
          <cell r="I118">
            <v>18649.6</v>
          </cell>
        </row>
        <row r="119">
          <cell r="E119" t="str">
            <v>0724720433</v>
          </cell>
          <cell r="F119" t="str">
            <v>2023-11</v>
          </cell>
          <cell r="G119">
            <v>45096</v>
          </cell>
          <cell r="H119">
            <v>485.6</v>
          </cell>
          <cell r="I119">
            <v>21898.62</v>
          </cell>
        </row>
        <row r="120">
          <cell r="E120" t="str">
            <v>0724737174</v>
          </cell>
          <cell r="F120" t="str">
            <v>2023-11</v>
          </cell>
          <cell r="G120">
            <v>41947</v>
          </cell>
          <cell r="H120">
            <v>485.6</v>
          </cell>
          <cell r="I120">
            <v>20369.46</v>
          </cell>
        </row>
        <row r="121">
          <cell r="E121" t="str">
            <v>0724763029</v>
          </cell>
          <cell r="F121" t="str">
            <v>2023-11</v>
          </cell>
          <cell r="G121">
            <v>42397</v>
          </cell>
          <cell r="H121">
            <v>485.6</v>
          </cell>
          <cell r="I121">
            <v>20587.98</v>
          </cell>
        </row>
        <row r="122">
          <cell r="E122" t="str">
            <v>0725133537</v>
          </cell>
          <cell r="F122" t="str">
            <v>2023-11</v>
          </cell>
          <cell r="G122">
            <v>43484</v>
          </cell>
          <cell r="H122">
            <v>485.6</v>
          </cell>
          <cell r="I122">
            <v>21115.83</v>
          </cell>
        </row>
        <row r="123">
          <cell r="E123" t="str">
            <v>0730829458</v>
          </cell>
          <cell r="F123" t="str">
            <v>2023-11</v>
          </cell>
          <cell r="G123">
            <v>23198</v>
          </cell>
          <cell r="H123">
            <v>485.6</v>
          </cell>
          <cell r="I123">
            <v>11264.95</v>
          </cell>
        </row>
        <row r="124">
          <cell r="E124" t="str">
            <v>0731273979</v>
          </cell>
          <cell r="F124" t="str">
            <v>2023-11</v>
          </cell>
          <cell r="G124">
            <v>45157</v>
          </cell>
          <cell r="H124">
            <v>485.6</v>
          </cell>
          <cell r="I124">
            <v>21928.24</v>
          </cell>
        </row>
        <row r="125">
          <cell r="E125" t="str">
            <v>0705411024</v>
          </cell>
          <cell r="F125" t="str">
            <v>2023-11</v>
          </cell>
          <cell r="G125">
            <v>37164</v>
          </cell>
          <cell r="H125">
            <v>615.6</v>
          </cell>
          <cell r="I125">
            <v>22878.16</v>
          </cell>
        </row>
        <row r="126">
          <cell r="E126" t="str">
            <v>0723906782</v>
          </cell>
          <cell r="F126" t="str">
            <v>2023-11</v>
          </cell>
          <cell r="G126">
            <v>16151</v>
          </cell>
          <cell r="H126">
            <v>485.6</v>
          </cell>
          <cell r="I126">
            <v>7842.93</v>
          </cell>
        </row>
        <row r="127">
          <cell r="E127" t="str">
            <v>0723858083</v>
          </cell>
          <cell r="F127" t="str">
            <v>2023-11</v>
          </cell>
          <cell r="G127">
            <v>41164</v>
          </cell>
          <cell r="H127">
            <v>485.6</v>
          </cell>
          <cell r="I127">
            <v>19989.24</v>
          </cell>
        </row>
        <row r="128">
          <cell r="E128" t="str">
            <v>0724498796</v>
          </cell>
          <cell r="F128" t="str">
            <v>2023-11</v>
          </cell>
          <cell r="G128">
            <v>46679</v>
          </cell>
          <cell r="H128">
            <v>485.6</v>
          </cell>
          <cell r="I128">
            <v>22667.32</v>
          </cell>
        </row>
        <row r="129">
          <cell r="E129" t="str">
            <v>0723853929</v>
          </cell>
          <cell r="F129" t="str">
            <v>2023-11</v>
          </cell>
          <cell r="G129">
            <v>42504</v>
          </cell>
          <cell r="H129">
            <v>485.6</v>
          </cell>
          <cell r="I129">
            <v>20639.94</v>
          </cell>
        </row>
        <row r="130">
          <cell r="E130" t="str">
            <v>0723904047</v>
          </cell>
          <cell r="F130" t="str">
            <v>2023-11</v>
          </cell>
          <cell r="G130">
            <v>40667</v>
          </cell>
          <cell r="H130">
            <v>485.6</v>
          </cell>
          <cell r="I130">
            <v>19747.9</v>
          </cell>
        </row>
        <row r="131">
          <cell r="E131" t="str">
            <v>0705426727</v>
          </cell>
          <cell r="F131" t="str">
            <v>2023-11</v>
          </cell>
          <cell r="G131">
            <v>40741</v>
          </cell>
          <cell r="H131">
            <v>615.6</v>
          </cell>
          <cell r="I131">
            <v>25080.16</v>
          </cell>
        </row>
        <row r="132">
          <cell r="E132" t="str">
            <v>0724068065</v>
          </cell>
          <cell r="F132" t="str">
            <v>2023-11</v>
          </cell>
          <cell r="G132">
            <v>44701</v>
          </cell>
          <cell r="H132">
            <v>485.6</v>
          </cell>
          <cell r="I132">
            <v>21706.81</v>
          </cell>
        </row>
        <row r="133">
          <cell r="E133" t="str">
            <v>0724889888</v>
          </cell>
          <cell r="F133" t="str">
            <v>2023-11</v>
          </cell>
          <cell r="G133">
            <v>41718</v>
          </cell>
          <cell r="H133">
            <v>485.6</v>
          </cell>
          <cell r="I133">
            <v>20258.26</v>
          </cell>
        </row>
        <row r="134">
          <cell r="E134" t="str">
            <v>0723886732</v>
          </cell>
          <cell r="F134" t="str">
            <v>2023-11</v>
          </cell>
          <cell r="G134">
            <v>37376</v>
          </cell>
          <cell r="H134">
            <v>485.6</v>
          </cell>
          <cell r="I134">
            <v>18149.79</v>
          </cell>
        </row>
        <row r="135">
          <cell r="E135" t="str">
            <v>0705126757</v>
          </cell>
          <cell r="F135" t="str">
            <v>2023-11</v>
          </cell>
          <cell r="G135">
            <v>38879</v>
          </cell>
          <cell r="H135">
            <v>615.6</v>
          </cell>
          <cell r="I135">
            <v>23933.91</v>
          </cell>
        </row>
        <row r="136">
          <cell r="E136" t="str">
            <v>0723906551</v>
          </cell>
          <cell r="F136" t="str">
            <v>2023-11</v>
          </cell>
          <cell r="G136">
            <v>43810</v>
          </cell>
          <cell r="H136">
            <v>485.6</v>
          </cell>
          <cell r="I136">
            <v>21274.14</v>
          </cell>
        </row>
        <row r="137">
          <cell r="E137" t="str">
            <v>0723880154</v>
          </cell>
          <cell r="F137" t="str">
            <v>2023-11</v>
          </cell>
          <cell r="G137">
            <v>37705</v>
          </cell>
          <cell r="H137">
            <v>485.6</v>
          </cell>
          <cell r="I137">
            <v>18309.55</v>
          </cell>
        </row>
        <row r="138">
          <cell r="E138" t="str">
            <v>0724606915</v>
          </cell>
          <cell r="F138" t="str">
            <v>2023-11</v>
          </cell>
          <cell r="G138">
            <v>40616</v>
          </cell>
          <cell r="H138">
            <v>485.6</v>
          </cell>
          <cell r="I138">
            <v>19723.13</v>
          </cell>
        </row>
        <row r="139">
          <cell r="E139" t="str">
            <v>0724497940</v>
          </cell>
          <cell r="F139" t="str">
            <v>2023-11</v>
          </cell>
          <cell r="G139">
            <v>45182</v>
          </cell>
          <cell r="H139">
            <v>485.6</v>
          </cell>
          <cell r="I139">
            <v>21940.38</v>
          </cell>
        </row>
        <row r="140">
          <cell r="E140" t="str">
            <v>0723895163</v>
          </cell>
          <cell r="F140" t="str">
            <v>2023-11</v>
          </cell>
          <cell r="G140">
            <v>38381</v>
          </cell>
          <cell r="H140">
            <v>485.6</v>
          </cell>
          <cell r="I140">
            <v>18637.81</v>
          </cell>
        </row>
        <row r="141">
          <cell r="E141" t="str">
            <v>0723901569</v>
          </cell>
          <cell r="F141" t="str">
            <v>2023-11</v>
          </cell>
          <cell r="G141">
            <v>38726</v>
          </cell>
          <cell r="H141">
            <v>485.6</v>
          </cell>
          <cell r="I141">
            <v>18805.35</v>
          </cell>
        </row>
        <row r="142">
          <cell r="E142" t="str">
            <v>0723907394</v>
          </cell>
          <cell r="F142" t="str">
            <v>2023-11</v>
          </cell>
          <cell r="G142">
            <v>17536</v>
          </cell>
          <cell r="H142">
            <v>485.6</v>
          </cell>
          <cell r="I142">
            <v>8515.48</v>
          </cell>
        </row>
        <row r="143">
          <cell r="E143" t="str">
            <v>0705150710</v>
          </cell>
          <cell r="F143" t="str">
            <v>2023-11</v>
          </cell>
          <cell r="G143">
            <v>31949</v>
          </cell>
          <cell r="H143">
            <v>615.6</v>
          </cell>
          <cell r="I143">
            <v>19667.8</v>
          </cell>
        </row>
        <row r="144">
          <cell r="E144" t="str">
            <v>0724301458</v>
          </cell>
          <cell r="F144" t="str">
            <v>2023-11</v>
          </cell>
          <cell r="G144">
            <v>46373</v>
          </cell>
          <cell r="H144">
            <v>485.6</v>
          </cell>
          <cell r="I144">
            <v>22518.73</v>
          </cell>
        </row>
        <row r="145">
          <cell r="E145" t="str">
            <v>0724498217</v>
          </cell>
          <cell r="F145" t="str">
            <v>2023-11</v>
          </cell>
          <cell r="G145">
            <v>29334</v>
          </cell>
          <cell r="H145">
            <v>485.6</v>
          </cell>
          <cell r="I145">
            <v>14244.59</v>
          </cell>
        </row>
        <row r="146">
          <cell r="E146" t="str">
            <v>0724497676</v>
          </cell>
          <cell r="F146" t="str">
            <v>2023-11</v>
          </cell>
          <cell r="G146">
            <v>14023</v>
          </cell>
          <cell r="H146">
            <v>485.6</v>
          </cell>
          <cell r="I146">
            <v>6809.57</v>
          </cell>
        </row>
        <row r="147">
          <cell r="E147" t="str">
            <v>0705505901</v>
          </cell>
          <cell r="F147" t="str">
            <v>2023-11</v>
          </cell>
          <cell r="G147">
            <v>33342</v>
          </cell>
          <cell r="H147">
            <v>615.6</v>
          </cell>
          <cell r="I147">
            <v>20525.34</v>
          </cell>
        </row>
        <row r="148">
          <cell r="E148" t="str">
            <v>0719905997</v>
          </cell>
          <cell r="F148" t="str">
            <v>2023-11</v>
          </cell>
          <cell r="G148">
            <v>23150</v>
          </cell>
          <cell r="H148">
            <v>485.6</v>
          </cell>
          <cell r="I148">
            <v>11241.64</v>
          </cell>
        </row>
        <row r="149">
          <cell r="E149" t="str">
            <v>0728902642</v>
          </cell>
          <cell r="F149" t="str">
            <v>2023-11</v>
          </cell>
          <cell r="G149">
            <v>39672</v>
          </cell>
          <cell r="H149">
            <v>485.6</v>
          </cell>
          <cell r="I149">
            <v>19264.72</v>
          </cell>
        </row>
        <row r="150">
          <cell r="E150" t="str">
            <v>0719907036</v>
          </cell>
          <cell r="F150" t="str">
            <v>2023-11</v>
          </cell>
          <cell r="G150">
            <v>43672</v>
          </cell>
          <cell r="H150">
            <v>485.6</v>
          </cell>
          <cell r="I150">
            <v>21207.12</v>
          </cell>
        </row>
        <row r="151">
          <cell r="E151" t="str">
            <v>0719903975</v>
          </cell>
          <cell r="F151" t="str">
            <v>2023-11</v>
          </cell>
          <cell r="G151">
            <v>43956</v>
          </cell>
          <cell r="H151">
            <v>485.6</v>
          </cell>
          <cell r="I151">
            <v>21345.03</v>
          </cell>
        </row>
        <row r="152">
          <cell r="E152" t="str">
            <v>0719907209</v>
          </cell>
          <cell r="F152" t="str">
            <v>2023-11</v>
          </cell>
          <cell r="G152">
            <v>43003</v>
          </cell>
          <cell r="H152">
            <v>485.6</v>
          </cell>
          <cell r="I152">
            <v>20882.26</v>
          </cell>
        </row>
        <row r="153">
          <cell r="E153" t="str">
            <v>0728909627</v>
          </cell>
          <cell r="F153" t="str">
            <v>2023-11</v>
          </cell>
          <cell r="G153">
            <v>37787</v>
          </cell>
          <cell r="H153">
            <v>485.6</v>
          </cell>
          <cell r="I153">
            <v>18349.37</v>
          </cell>
        </row>
        <row r="154">
          <cell r="E154" t="str">
            <v>0705603634</v>
          </cell>
          <cell r="F154" t="str">
            <v>2023-11</v>
          </cell>
          <cell r="G154">
            <v>34699</v>
          </cell>
          <cell r="H154">
            <v>615.6</v>
          </cell>
          <cell r="I154">
            <v>21360.7</v>
          </cell>
        </row>
        <row r="155">
          <cell r="E155" t="str">
            <v>0728910559</v>
          </cell>
          <cell r="F155" t="str">
            <v>2023-11</v>
          </cell>
          <cell r="G155">
            <v>12722</v>
          </cell>
          <cell r="H155">
            <v>485.6</v>
          </cell>
          <cell r="I155">
            <v>6177.8</v>
          </cell>
        </row>
        <row r="156">
          <cell r="E156" t="str">
            <v>0705687403</v>
          </cell>
          <cell r="F156" t="str">
            <v>2023-11</v>
          </cell>
          <cell r="G156">
            <v>34361</v>
          </cell>
          <cell r="H156">
            <v>615.6</v>
          </cell>
          <cell r="I156">
            <v>21152.63</v>
          </cell>
        </row>
        <row r="157">
          <cell r="E157" t="str">
            <v>0705686686</v>
          </cell>
          <cell r="F157" t="str">
            <v>2023-11</v>
          </cell>
          <cell r="G157">
            <v>33092</v>
          </cell>
          <cell r="H157">
            <v>615.6</v>
          </cell>
          <cell r="I157">
            <v>20371.44</v>
          </cell>
        </row>
        <row r="158">
          <cell r="E158" t="str">
            <v>0705688318</v>
          </cell>
          <cell r="F158" t="str">
            <v>2023-11</v>
          </cell>
          <cell r="G158">
            <v>24451</v>
          </cell>
          <cell r="H158">
            <v>615.6</v>
          </cell>
          <cell r="I158">
            <v>15052.04</v>
          </cell>
        </row>
        <row r="159">
          <cell r="E159" t="str">
            <v>0705664369</v>
          </cell>
          <cell r="F159" t="str">
            <v>2023-11</v>
          </cell>
          <cell r="G159">
            <v>25237</v>
          </cell>
          <cell r="H159">
            <v>615.6</v>
          </cell>
          <cell r="I159">
            <v>15535.9</v>
          </cell>
        </row>
        <row r="160">
          <cell r="E160" t="str">
            <v>0728915857</v>
          </cell>
          <cell r="F160" t="str">
            <v>2023-11</v>
          </cell>
          <cell r="G160">
            <v>25874</v>
          </cell>
          <cell r="H160">
            <v>485.6</v>
          </cell>
          <cell r="I160">
            <v>12564.41</v>
          </cell>
        </row>
        <row r="161">
          <cell r="E161" t="str">
            <v>0728896972</v>
          </cell>
          <cell r="F161" t="str">
            <v>2023-11</v>
          </cell>
          <cell r="G161">
            <v>38250</v>
          </cell>
          <cell r="H161">
            <v>485.6</v>
          </cell>
          <cell r="I161">
            <v>18574.2</v>
          </cell>
        </row>
        <row r="162">
          <cell r="E162" t="str">
            <v>0728903241</v>
          </cell>
          <cell r="F162" t="str">
            <v>2023-11</v>
          </cell>
          <cell r="G162">
            <v>25709</v>
          </cell>
          <cell r="H162">
            <v>485.6</v>
          </cell>
          <cell r="I162">
            <v>12484.29</v>
          </cell>
        </row>
        <row r="163">
          <cell r="E163" t="str">
            <v>0705620914</v>
          </cell>
          <cell r="F163" t="str">
            <v>2023-11</v>
          </cell>
          <cell r="G163">
            <v>32494</v>
          </cell>
          <cell r="H163">
            <v>615.6</v>
          </cell>
          <cell r="I163">
            <v>20003.31</v>
          </cell>
        </row>
        <row r="164">
          <cell r="E164" t="str">
            <v>0728900936</v>
          </cell>
          <cell r="F164" t="str">
            <v>2023-11</v>
          </cell>
          <cell r="G164">
            <v>27800</v>
          </cell>
          <cell r="H164">
            <v>485.6</v>
          </cell>
          <cell r="I164">
            <v>13499.68</v>
          </cell>
        </row>
        <row r="165">
          <cell r="E165" t="str">
            <v>0705065335</v>
          </cell>
          <cell r="F165" t="str">
            <v>2023-11</v>
          </cell>
          <cell r="G165">
            <v>30755</v>
          </cell>
          <cell r="H165">
            <v>615.6</v>
          </cell>
          <cell r="I165">
            <v>18932.78</v>
          </cell>
        </row>
        <row r="166">
          <cell r="E166" t="str">
            <v>0705511030</v>
          </cell>
          <cell r="F166" t="str">
            <v>2023-11</v>
          </cell>
          <cell r="G166">
            <v>37471</v>
          </cell>
          <cell r="H166">
            <v>615.6</v>
          </cell>
          <cell r="I166">
            <v>23067.15</v>
          </cell>
        </row>
        <row r="167">
          <cell r="E167" t="str">
            <v>0719931015</v>
          </cell>
          <cell r="F167" t="str">
            <v>2023-11</v>
          </cell>
          <cell r="G167">
            <v>38844</v>
          </cell>
          <cell r="H167">
            <v>485.6</v>
          </cell>
          <cell r="I167">
            <v>18862.65</v>
          </cell>
        </row>
        <row r="168">
          <cell r="E168" t="str">
            <v>0705466835</v>
          </cell>
          <cell r="F168" t="str">
            <v>2023-11</v>
          </cell>
          <cell r="G168">
            <v>36464</v>
          </cell>
          <cell r="H168">
            <v>615.6</v>
          </cell>
          <cell r="I168">
            <v>22447.24</v>
          </cell>
        </row>
        <row r="169">
          <cell r="E169" t="str">
            <v>0705521350</v>
          </cell>
          <cell r="F169" t="str">
            <v>2023-11</v>
          </cell>
          <cell r="G169">
            <v>39356</v>
          </cell>
          <cell r="H169">
            <v>615.6</v>
          </cell>
          <cell r="I169">
            <v>24227.55</v>
          </cell>
        </row>
        <row r="170">
          <cell r="E170" t="str">
            <v>0719929731</v>
          </cell>
          <cell r="F170" t="str">
            <v>2023-11</v>
          </cell>
          <cell r="G170">
            <v>11426</v>
          </cell>
          <cell r="H170">
            <v>485.6</v>
          </cell>
          <cell r="I170">
            <v>5548.47</v>
          </cell>
        </row>
        <row r="171">
          <cell r="E171" t="str">
            <v>0728906107</v>
          </cell>
          <cell r="F171" t="str">
            <v>2023-11</v>
          </cell>
          <cell r="G171">
            <v>33582</v>
          </cell>
          <cell r="H171">
            <v>485.6</v>
          </cell>
          <cell r="I171">
            <v>16307.42</v>
          </cell>
        </row>
        <row r="172">
          <cell r="E172" t="str">
            <v>0705590673</v>
          </cell>
          <cell r="F172" t="str">
            <v>2023-11</v>
          </cell>
          <cell r="G172">
            <v>32700</v>
          </cell>
          <cell r="H172">
            <v>615.6</v>
          </cell>
          <cell r="I172">
            <v>20130.12</v>
          </cell>
        </row>
        <row r="173">
          <cell r="E173" t="str">
            <v>0705637570</v>
          </cell>
          <cell r="F173" t="str">
            <v>2023-11</v>
          </cell>
          <cell r="G173">
            <v>35273</v>
          </cell>
          <cell r="H173">
            <v>615.6</v>
          </cell>
          <cell r="I173">
            <v>21714.06</v>
          </cell>
        </row>
        <row r="174">
          <cell r="E174" t="str">
            <v>0724698750</v>
          </cell>
          <cell r="F174" t="str">
            <v>2023-11</v>
          </cell>
          <cell r="G174">
            <v>25992</v>
          </cell>
          <cell r="H174">
            <v>485.6</v>
          </cell>
          <cell r="I174">
            <v>12621.72</v>
          </cell>
        </row>
        <row r="175">
          <cell r="E175" t="str">
            <v>0724705016</v>
          </cell>
          <cell r="F175" t="str">
            <v>2023-11</v>
          </cell>
          <cell r="G175">
            <v>35143</v>
          </cell>
          <cell r="H175">
            <v>485.6</v>
          </cell>
          <cell r="I175">
            <v>17065.44</v>
          </cell>
        </row>
        <row r="176">
          <cell r="E176" t="str">
            <v>0734154299</v>
          </cell>
          <cell r="F176" t="str">
            <v>2023-11</v>
          </cell>
          <cell r="G176">
            <v>35154</v>
          </cell>
          <cell r="H176">
            <v>485.6</v>
          </cell>
          <cell r="I176">
            <v>17070.78</v>
          </cell>
        </row>
        <row r="177">
          <cell r="E177" t="str">
            <v>0705684026</v>
          </cell>
          <cell r="F177" t="str">
            <v>2023-11</v>
          </cell>
          <cell r="G177">
            <v>28619</v>
          </cell>
          <cell r="H177">
            <v>615.6</v>
          </cell>
          <cell r="I177">
            <v>17617.86</v>
          </cell>
        </row>
        <row r="178">
          <cell r="E178" t="str">
            <v>0719070211</v>
          </cell>
          <cell r="F178" t="str">
            <v>2023-11</v>
          </cell>
          <cell r="G178">
            <v>20815</v>
          </cell>
          <cell r="H178">
            <v>485.6</v>
          </cell>
          <cell r="I178">
            <v>10107.76</v>
          </cell>
        </row>
        <row r="179">
          <cell r="E179" t="str">
            <v>0723931269</v>
          </cell>
          <cell r="F179" t="str">
            <v>2023-11</v>
          </cell>
          <cell r="G179">
            <v>29651</v>
          </cell>
          <cell r="H179">
            <v>485.6</v>
          </cell>
          <cell r="I179">
            <v>14398.53</v>
          </cell>
        </row>
        <row r="180">
          <cell r="E180" t="str">
            <v>0723930295</v>
          </cell>
          <cell r="F180" t="str">
            <v>2023-11</v>
          </cell>
          <cell r="G180">
            <v>35284</v>
          </cell>
          <cell r="H180">
            <v>485.6</v>
          </cell>
          <cell r="I180">
            <v>17133.91</v>
          </cell>
        </row>
        <row r="181">
          <cell r="E181" t="str">
            <v>0705403377</v>
          </cell>
          <cell r="F181" t="str">
            <v>2023-11</v>
          </cell>
          <cell r="G181">
            <v>34391</v>
          </cell>
          <cell r="H181">
            <v>615.6</v>
          </cell>
          <cell r="I181">
            <v>21171.1</v>
          </cell>
        </row>
        <row r="182">
          <cell r="E182" t="str">
            <v>0723917379</v>
          </cell>
          <cell r="F182" t="str">
            <v>2023-11</v>
          </cell>
          <cell r="G182">
            <v>35806</v>
          </cell>
          <cell r="H182">
            <v>485.6</v>
          </cell>
          <cell r="I182">
            <v>17387.39</v>
          </cell>
        </row>
        <row r="183">
          <cell r="E183" t="str">
            <v>0723927208</v>
          </cell>
          <cell r="F183" t="str">
            <v>2023-11</v>
          </cell>
          <cell r="G183">
            <v>39215</v>
          </cell>
          <cell r="H183">
            <v>485.6</v>
          </cell>
          <cell r="I183">
            <v>19042.8</v>
          </cell>
        </row>
        <row r="184">
          <cell r="E184" t="str">
            <v>0723927426</v>
          </cell>
          <cell r="F184" t="str">
            <v>2023-11</v>
          </cell>
          <cell r="G184">
            <v>35014</v>
          </cell>
          <cell r="H184">
            <v>485.6</v>
          </cell>
          <cell r="I184">
            <v>17002.8</v>
          </cell>
        </row>
        <row r="185">
          <cell r="E185" t="str">
            <v>0723970462</v>
          </cell>
          <cell r="F185" t="str">
            <v>2023-11</v>
          </cell>
          <cell r="G185">
            <v>30664</v>
          </cell>
          <cell r="H185">
            <v>485.6</v>
          </cell>
          <cell r="I185">
            <v>14890.44</v>
          </cell>
        </row>
        <row r="186">
          <cell r="E186" t="str">
            <v>0723965860</v>
          </cell>
          <cell r="F186" t="str">
            <v>2023-11</v>
          </cell>
          <cell r="G186">
            <v>14217</v>
          </cell>
          <cell r="H186">
            <v>485.6</v>
          </cell>
          <cell r="I186">
            <v>6903.78</v>
          </cell>
        </row>
        <row r="187">
          <cell r="E187" t="str">
            <v>0723927149</v>
          </cell>
          <cell r="F187" t="str">
            <v>2023-11</v>
          </cell>
          <cell r="G187">
            <v>35483</v>
          </cell>
          <cell r="H187">
            <v>485.6</v>
          </cell>
          <cell r="I187">
            <v>17230.54</v>
          </cell>
        </row>
        <row r="188">
          <cell r="E188" t="str">
            <v>0723927107</v>
          </cell>
          <cell r="F188" t="str">
            <v>2023-11</v>
          </cell>
          <cell r="G188">
            <v>35754</v>
          </cell>
          <cell r="H188">
            <v>485.6</v>
          </cell>
          <cell r="I188">
            <v>17362.14</v>
          </cell>
        </row>
        <row r="189">
          <cell r="E189" t="str">
            <v>0705522047</v>
          </cell>
          <cell r="F189" t="str">
            <v>2023-11</v>
          </cell>
          <cell r="G189">
            <v>28475</v>
          </cell>
          <cell r="H189">
            <v>615.6</v>
          </cell>
          <cell r="I189">
            <v>17529.21</v>
          </cell>
        </row>
        <row r="190">
          <cell r="E190" t="str">
            <v>0705561989</v>
          </cell>
          <cell r="F190" t="str">
            <v>2023-11</v>
          </cell>
          <cell r="G190">
            <v>34054</v>
          </cell>
          <cell r="H190">
            <v>615.6</v>
          </cell>
          <cell r="I190">
            <v>20963.64</v>
          </cell>
        </row>
        <row r="191">
          <cell r="E191" t="str">
            <v>0705691871</v>
          </cell>
          <cell r="F191" t="str">
            <v>2023-11</v>
          </cell>
          <cell r="G191">
            <v>19298</v>
          </cell>
          <cell r="H191">
            <v>615.6</v>
          </cell>
          <cell r="I191">
            <v>11879.85</v>
          </cell>
        </row>
        <row r="192">
          <cell r="G192">
            <v>6899975</v>
          </cell>
        </row>
        <row r="192">
          <cell r="I192">
            <v>3548734.11</v>
          </cell>
        </row>
      </sheetData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">
          <cell r="E1" t="str">
            <v>编号</v>
          </cell>
          <cell r="F1" t="str">
            <v>补助年月</v>
          </cell>
          <cell r="G1" t="str">
            <v>发电量</v>
          </cell>
          <cell r="H1" t="str">
            <v>中央补助标准（倒除）</v>
          </cell>
          <cell r="I1" t="str">
            <v>中央补助金额</v>
          </cell>
        </row>
        <row r="2">
          <cell r="E2" t="str">
            <v>0705705343</v>
          </cell>
          <cell r="F2" t="str">
            <v>2023-10</v>
          </cell>
          <cell r="G2">
            <v>41489</v>
          </cell>
          <cell r="H2">
            <v>615.6</v>
          </cell>
          <cell r="I2">
            <v>25540.63</v>
          </cell>
        </row>
        <row r="3">
          <cell r="E3" t="str">
            <v>0705690168</v>
          </cell>
          <cell r="F3" t="str">
            <v>2023-10</v>
          </cell>
          <cell r="G3">
            <v>31244</v>
          </cell>
          <cell r="H3">
            <v>615.6</v>
          </cell>
          <cell r="I3">
            <v>19233.81</v>
          </cell>
        </row>
        <row r="4">
          <cell r="E4" t="str">
            <v>0705026679</v>
          </cell>
          <cell r="F4" t="str">
            <v>2023-10</v>
          </cell>
          <cell r="G4">
            <v>30877</v>
          </cell>
          <cell r="H4">
            <v>615.6</v>
          </cell>
          <cell r="I4">
            <v>19007.88</v>
          </cell>
        </row>
        <row r="5">
          <cell r="E5" t="str">
            <v>0705480897</v>
          </cell>
          <cell r="F5" t="str">
            <v>2023-10</v>
          </cell>
          <cell r="G5">
            <v>36864</v>
          </cell>
          <cell r="H5">
            <v>615.6</v>
          </cell>
          <cell r="I5">
            <v>22693.48</v>
          </cell>
        </row>
        <row r="6">
          <cell r="E6" t="str">
            <v>0705699569</v>
          </cell>
          <cell r="F6" t="str">
            <v>2023-10</v>
          </cell>
          <cell r="G6">
            <v>40198</v>
          </cell>
          <cell r="H6">
            <v>615.6</v>
          </cell>
          <cell r="I6">
            <v>24745.89</v>
          </cell>
        </row>
        <row r="7">
          <cell r="E7" t="str">
            <v>0705727497</v>
          </cell>
          <cell r="F7" t="str">
            <v>2023-10</v>
          </cell>
          <cell r="G7">
            <v>37657</v>
          </cell>
          <cell r="H7">
            <v>615.6</v>
          </cell>
          <cell r="I7">
            <v>23181.65</v>
          </cell>
        </row>
        <row r="8">
          <cell r="E8" t="str">
            <v>0705721604</v>
          </cell>
          <cell r="F8" t="str">
            <v>2023-10</v>
          </cell>
          <cell r="G8">
            <v>44540</v>
          </cell>
          <cell r="H8">
            <v>615.6</v>
          </cell>
          <cell r="I8">
            <v>27418.82</v>
          </cell>
        </row>
        <row r="9">
          <cell r="E9" t="str">
            <v>0705150710</v>
          </cell>
          <cell r="F9" t="str">
            <v>2023-10</v>
          </cell>
          <cell r="G9">
            <v>39263</v>
          </cell>
          <cell r="H9">
            <v>615.6</v>
          </cell>
          <cell r="I9">
            <v>24170.3</v>
          </cell>
        </row>
        <row r="10">
          <cell r="E10" t="str">
            <v>0724053896</v>
          </cell>
          <cell r="F10" t="str">
            <v>2023-10</v>
          </cell>
          <cell r="G10">
            <v>47238</v>
          </cell>
          <cell r="H10">
            <v>485.6</v>
          </cell>
          <cell r="I10">
            <v>22938.77</v>
          </cell>
        </row>
        <row r="11">
          <cell r="E11" t="str">
            <v>0724057449</v>
          </cell>
          <cell r="F11" t="str">
            <v>2023-10</v>
          </cell>
          <cell r="G11">
            <v>47513</v>
          </cell>
          <cell r="H11">
            <v>485.6</v>
          </cell>
          <cell r="I11">
            <v>23072.31</v>
          </cell>
        </row>
        <row r="12">
          <cell r="E12" t="str">
            <v>0724041147</v>
          </cell>
          <cell r="F12" t="str">
            <v>2023-10</v>
          </cell>
          <cell r="G12">
            <v>42191</v>
          </cell>
          <cell r="H12">
            <v>485.6</v>
          </cell>
          <cell r="I12">
            <v>20487.95</v>
          </cell>
        </row>
        <row r="13">
          <cell r="E13" t="str">
            <v>0724048236</v>
          </cell>
          <cell r="F13" t="str">
            <v>2023-10</v>
          </cell>
          <cell r="G13">
            <v>48064</v>
          </cell>
          <cell r="H13">
            <v>485.6</v>
          </cell>
          <cell r="I13">
            <v>23339.88</v>
          </cell>
        </row>
        <row r="14">
          <cell r="E14" t="str">
            <v>0724058875</v>
          </cell>
          <cell r="F14" t="str">
            <v>2023-10</v>
          </cell>
          <cell r="G14">
            <v>41524</v>
          </cell>
          <cell r="H14">
            <v>485.6</v>
          </cell>
          <cell r="I14">
            <v>20164.05</v>
          </cell>
        </row>
        <row r="15">
          <cell r="E15" t="str">
            <v>0723950659</v>
          </cell>
          <cell r="F15" t="str">
            <v>2023-10</v>
          </cell>
          <cell r="G15">
            <v>43723</v>
          </cell>
          <cell r="H15">
            <v>485.6</v>
          </cell>
          <cell r="I15">
            <v>21231.89</v>
          </cell>
        </row>
        <row r="16">
          <cell r="E16" t="str">
            <v>0723950271</v>
          </cell>
          <cell r="F16" t="str">
            <v>2023-10</v>
          </cell>
          <cell r="G16">
            <v>46565</v>
          </cell>
          <cell r="H16">
            <v>485.6</v>
          </cell>
          <cell r="I16">
            <v>22611.96</v>
          </cell>
        </row>
        <row r="17">
          <cell r="E17" t="str">
            <v>0723908166</v>
          </cell>
          <cell r="F17" t="str">
            <v>2023-10</v>
          </cell>
          <cell r="G17">
            <v>50176</v>
          </cell>
          <cell r="H17">
            <v>485.6</v>
          </cell>
          <cell r="I17">
            <v>24365.47</v>
          </cell>
        </row>
        <row r="18">
          <cell r="E18" t="str">
            <v>0723911007</v>
          </cell>
          <cell r="F18" t="str">
            <v>2023-10</v>
          </cell>
          <cell r="G18">
            <v>49664</v>
          </cell>
          <cell r="H18">
            <v>485.6</v>
          </cell>
          <cell r="I18">
            <v>24116.84</v>
          </cell>
        </row>
        <row r="19">
          <cell r="E19" t="str">
            <v>0723963499</v>
          </cell>
          <cell r="F19" t="str">
            <v>2023-10</v>
          </cell>
          <cell r="G19">
            <v>48145</v>
          </cell>
          <cell r="H19">
            <v>485.6</v>
          </cell>
          <cell r="I19">
            <v>23379.21</v>
          </cell>
        </row>
        <row r="20">
          <cell r="E20" t="str">
            <v>0723948287</v>
          </cell>
          <cell r="F20" t="str">
            <v>2023-10</v>
          </cell>
          <cell r="G20">
            <v>48853</v>
          </cell>
          <cell r="H20">
            <v>485.6</v>
          </cell>
          <cell r="I20">
            <v>23723.02</v>
          </cell>
        </row>
        <row r="21">
          <cell r="E21" t="str">
            <v>0705107703</v>
          </cell>
          <cell r="F21" t="str">
            <v>2023-10</v>
          </cell>
          <cell r="G21">
            <v>46326</v>
          </cell>
          <cell r="H21">
            <v>615.6</v>
          </cell>
          <cell r="I21">
            <v>28518.29</v>
          </cell>
        </row>
        <row r="22">
          <cell r="E22" t="str">
            <v>0705216300</v>
          </cell>
          <cell r="F22" t="str">
            <v>2023-10</v>
          </cell>
          <cell r="G22">
            <v>39526</v>
          </cell>
          <cell r="H22">
            <v>615.6</v>
          </cell>
          <cell r="I22">
            <v>24332.21</v>
          </cell>
        </row>
        <row r="23">
          <cell r="E23" t="str">
            <v>0705423568</v>
          </cell>
          <cell r="F23" t="str">
            <v>2023-10</v>
          </cell>
          <cell r="G23">
            <v>40361</v>
          </cell>
          <cell r="H23">
            <v>615.6</v>
          </cell>
          <cell r="I23">
            <v>24846.23</v>
          </cell>
        </row>
        <row r="24">
          <cell r="E24" t="str">
            <v>0705573814</v>
          </cell>
          <cell r="F24" t="str">
            <v>2023-10</v>
          </cell>
          <cell r="G24">
            <v>30077</v>
          </cell>
          <cell r="H24">
            <v>615.6</v>
          </cell>
          <cell r="I24">
            <v>18515.4</v>
          </cell>
        </row>
        <row r="25">
          <cell r="E25" t="str">
            <v>0723907945</v>
          </cell>
          <cell r="F25" t="str">
            <v>2023-10</v>
          </cell>
          <cell r="G25">
            <v>22800</v>
          </cell>
          <cell r="H25">
            <v>485.6</v>
          </cell>
          <cell r="I25">
            <v>11071.68</v>
          </cell>
        </row>
        <row r="26">
          <cell r="E26" t="str">
            <v>0723962005</v>
          </cell>
          <cell r="F26" t="str">
            <v>2023-10</v>
          </cell>
          <cell r="G26">
            <v>47285</v>
          </cell>
          <cell r="H26">
            <v>485.6</v>
          </cell>
          <cell r="I26">
            <v>22961.6</v>
          </cell>
        </row>
        <row r="27">
          <cell r="E27" t="str">
            <v>0723907873</v>
          </cell>
          <cell r="F27" t="str">
            <v>2023-10</v>
          </cell>
          <cell r="G27">
            <v>50952</v>
          </cell>
          <cell r="H27">
            <v>485.6</v>
          </cell>
          <cell r="I27">
            <v>24742.29</v>
          </cell>
        </row>
        <row r="28">
          <cell r="E28" t="str">
            <v>0723908502</v>
          </cell>
          <cell r="F28" t="str">
            <v>2023-10</v>
          </cell>
          <cell r="G28">
            <v>45100</v>
          </cell>
          <cell r="H28">
            <v>485.6</v>
          </cell>
          <cell r="I28">
            <v>21900.56</v>
          </cell>
        </row>
        <row r="29">
          <cell r="E29" t="str">
            <v>0723956686</v>
          </cell>
          <cell r="F29" t="str">
            <v>2023-10</v>
          </cell>
          <cell r="G29">
            <v>38515</v>
          </cell>
          <cell r="H29">
            <v>485.6</v>
          </cell>
          <cell r="I29">
            <v>18702.88</v>
          </cell>
        </row>
        <row r="30">
          <cell r="E30" t="str">
            <v>0726198728</v>
          </cell>
          <cell r="F30" t="str">
            <v>2023-10</v>
          </cell>
          <cell r="G30">
            <v>51013</v>
          </cell>
          <cell r="H30">
            <v>485.6</v>
          </cell>
          <cell r="I30">
            <v>24771.91</v>
          </cell>
        </row>
        <row r="31">
          <cell r="E31" t="str">
            <v>0723934170</v>
          </cell>
          <cell r="F31" t="str">
            <v>2023-10</v>
          </cell>
          <cell r="G31">
            <v>48715</v>
          </cell>
          <cell r="H31">
            <v>485.6</v>
          </cell>
          <cell r="I31">
            <v>23656</v>
          </cell>
        </row>
        <row r="32">
          <cell r="E32" t="str">
            <v>0723960852</v>
          </cell>
          <cell r="F32" t="str">
            <v>2023-10</v>
          </cell>
          <cell r="G32">
            <v>45518</v>
          </cell>
          <cell r="H32">
            <v>485.6</v>
          </cell>
          <cell r="I32">
            <v>22103.54</v>
          </cell>
        </row>
        <row r="33">
          <cell r="E33" t="str">
            <v>0723956833</v>
          </cell>
          <cell r="F33" t="str">
            <v>2023-10</v>
          </cell>
          <cell r="G33">
            <v>49507</v>
          </cell>
          <cell r="H33">
            <v>485.6</v>
          </cell>
          <cell r="I33">
            <v>24040.6</v>
          </cell>
        </row>
        <row r="34">
          <cell r="E34" t="str">
            <v>0723907831</v>
          </cell>
          <cell r="F34" t="str">
            <v>2023-10</v>
          </cell>
          <cell r="G34">
            <v>30864</v>
          </cell>
          <cell r="H34">
            <v>485.6</v>
          </cell>
          <cell r="I34">
            <v>14987.56</v>
          </cell>
        </row>
        <row r="35">
          <cell r="E35" t="str">
            <v>0724498796</v>
          </cell>
          <cell r="F35" t="str">
            <v>2023-10</v>
          </cell>
          <cell r="G35">
            <v>52277</v>
          </cell>
          <cell r="H35">
            <v>485.6</v>
          </cell>
          <cell r="I35">
            <v>25385.71</v>
          </cell>
        </row>
        <row r="36">
          <cell r="E36" t="str">
            <v>0705138129</v>
          </cell>
          <cell r="F36" t="str">
            <v>2023-10</v>
          </cell>
          <cell r="G36">
            <v>31334</v>
          </cell>
          <cell r="H36">
            <v>615.6</v>
          </cell>
          <cell r="I36">
            <v>19289.21</v>
          </cell>
        </row>
        <row r="37">
          <cell r="E37" t="str">
            <v>0723908111</v>
          </cell>
          <cell r="F37" t="str">
            <v>2023-10</v>
          </cell>
          <cell r="G37">
            <v>44399</v>
          </cell>
          <cell r="H37">
            <v>485.6</v>
          </cell>
          <cell r="I37">
            <v>21560.15</v>
          </cell>
        </row>
        <row r="38">
          <cell r="E38" t="str">
            <v>0723963532</v>
          </cell>
          <cell r="F38" t="str">
            <v>2023-10</v>
          </cell>
          <cell r="G38">
            <v>50063</v>
          </cell>
          <cell r="H38">
            <v>485.6</v>
          </cell>
          <cell r="I38">
            <v>24310.59</v>
          </cell>
        </row>
        <row r="39">
          <cell r="E39" t="str">
            <v>0723928953</v>
          </cell>
          <cell r="F39" t="str">
            <v>2023-10</v>
          </cell>
          <cell r="G39">
            <v>50036</v>
          </cell>
          <cell r="H39">
            <v>485.6</v>
          </cell>
          <cell r="I39">
            <v>24297.48</v>
          </cell>
        </row>
        <row r="40">
          <cell r="E40" t="str">
            <v>0723907697</v>
          </cell>
          <cell r="F40" t="str">
            <v>2023-10</v>
          </cell>
          <cell r="G40">
            <v>50563</v>
          </cell>
          <cell r="H40">
            <v>485.6</v>
          </cell>
          <cell r="I40">
            <v>24553.39</v>
          </cell>
        </row>
        <row r="41">
          <cell r="E41" t="str">
            <v>0730829458</v>
          </cell>
          <cell r="F41" t="str">
            <v>2023-10</v>
          </cell>
          <cell r="G41">
            <v>26239</v>
          </cell>
          <cell r="H41">
            <v>485.6</v>
          </cell>
          <cell r="I41">
            <v>12741.66</v>
          </cell>
        </row>
        <row r="42">
          <cell r="E42" t="str">
            <v>0705505901</v>
          </cell>
          <cell r="F42" t="str">
            <v>2023-10</v>
          </cell>
          <cell r="G42">
            <v>37063</v>
          </cell>
          <cell r="H42">
            <v>615.6</v>
          </cell>
          <cell r="I42">
            <v>22815.98</v>
          </cell>
        </row>
        <row r="43">
          <cell r="E43" t="str">
            <v>0725133465</v>
          </cell>
          <cell r="F43" t="str">
            <v>2023-10</v>
          </cell>
          <cell r="G43">
            <v>6479</v>
          </cell>
          <cell r="H43">
            <v>485.6</v>
          </cell>
          <cell r="I43">
            <v>3146.2</v>
          </cell>
        </row>
        <row r="44">
          <cell r="E44" t="str">
            <v>0724764660</v>
          </cell>
          <cell r="F44" t="str">
            <v>2023-10</v>
          </cell>
          <cell r="G44">
            <v>51562</v>
          </cell>
          <cell r="H44">
            <v>485.6</v>
          </cell>
          <cell r="I44">
            <v>25038.51</v>
          </cell>
        </row>
        <row r="45">
          <cell r="E45" t="str">
            <v>0705220651</v>
          </cell>
          <cell r="F45" t="str">
            <v>2023-10</v>
          </cell>
          <cell r="G45">
            <v>39757</v>
          </cell>
          <cell r="H45">
            <v>615.6</v>
          </cell>
          <cell r="I45">
            <v>24474.41</v>
          </cell>
        </row>
        <row r="46">
          <cell r="E46" t="str">
            <v>0705545123</v>
          </cell>
          <cell r="F46" t="str">
            <v>2023-10</v>
          </cell>
          <cell r="G46">
            <v>35767</v>
          </cell>
          <cell r="H46">
            <v>615.6</v>
          </cell>
          <cell r="I46">
            <v>22018.17</v>
          </cell>
        </row>
        <row r="47">
          <cell r="E47" t="str">
            <v>0724016660</v>
          </cell>
          <cell r="F47" t="str">
            <v>2023-10</v>
          </cell>
          <cell r="G47">
            <v>46801</v>
          </cell>
          <cell r="H47">
            <v>485.6</v>
          </cell>
          <cell r="I47">
            <v>22726.57</v>
          </cell>
        </row>
        <row r="48">
          <cell r="E48" t="str">
            <v>0724057061</v>
          </cell>
          <cell r="F48" t="str">
            <v>2023-10</v>
          </cell>
          <cell r="G48">
            <v>45077</v>
          </cell>
          <cell r="H48">
            <v>485.6</v>
          </cell>
          <cell r="I48">
            <v>21889.39</v>
          </cell>
        </row>
        <row r="49">
          <cell r="E49" t="str">
            <v>0705189446</v>
          </cell>
          <cell r="F49" t="str">
            <v>2023-10</v>
          </cell>
          <cell r="G49">
            <v>38983</v>
          </cell>
          <cell r="H49">
            <v>615.6</v>
          </cell>
          <cell r="I49">
            <v>23997.93</v>
          </cell>
        </row>
        <row r="50">
          <cell r="E50" t="str">
            <v>0705096836</v>
          </cell>
          <cell r="F50" t="str">
            <v>2023-10</v>
          </cell>
          <cell r="G50">
            <v>39973</v>
          </cell>
          <cell r="H50">
            <v>615.6</v>
          </cell>
          <cell r="I50">
            <v>24607.38</v>
          </cell>
        </row>
        <row r="51">
          <cell r="E51" t="str">
            <v>0705106654</v>
          </cell>
          <cell r="F51" t="str">
            <v>2023-10</v>
          </cell>
          <cell r="G51">
            <v>35942</v>
          </cell>
          <cell r="H51">
            <v>615.6</v>
          </cell>
          <cell r="I51">
            <v>22125.9</v>
          </cell>
        </row>
        <row r="52">
          <cell r="E52" t="str">
            <v>0705063469</v>
          </cell>
          <cell r="F52" t="str">
            <v>2023-10</v>
          </cell>
          <cell r="G52">
            <v>36676</v>
          </cell>
          <cell r="H52">
            <v>615.6</v>
          </cell>
          <cell r="I52">
            <v>22577.75</v>
          </cell>
        </row>
        <row r="53">
          <cell r="E53" t="str">
            <v>0705114343</v>
          </cell>
          <cell r="F53" t="str">
            <v>2023-10</v>
          </cell>
          <cell r="G53">
            <v>40740</v>
          </cell>
          <cell r="H53">
            <v>615.6</v>
          </cell>
          <cell r="I53">
            <v>25079.54</v>
          </cell>
        </row>
        <row r="54">
          <cell r="E54" t="str">
            <v>0705110471</v>
          </cell>
          <cell r="F54" t="str">
            <v>2023-10</v>
          </cell>
          <cell r="G54">
            <v>35221</v>
          </cell>
          <cell r="H54">
            <v>615.6</v>
          </cell>
          <cell r="I54">
            <v>21682.05</v>
          </cell>
        </row>
        <row r="55">
          <cell r="E55" t="str">
            <v>0724717358</v>
          </cell>
          <cell r="F55" t="str">
            <v>2023-10</v>
          </cell>
          <cell r="G55">
            <v>47332</v>
          </cell>
          <cell r="H55">
            <v>485.6</v>
          </cell>
          <cell r="I55">
            <v>22984.42</v>
          </cell>
        </row>
        <row r="56">
          <cell r="E56" t="str">
            <v>0724720433</v>
          </cell>
          <cell r="F56" t="str">
            <v>2023-10</v>
          </cell>
          <cell r="G56">
            <v>49712</v>
          </cell>
          <cell r="H56">
            <v>485.6</v>
          </cell>
          <cell r="I56">
            <v>24140.15</v>
          </cell>
        </row>
        <row r="57">
          <cell r="E57" t="str">
            <v>0724737174</v>
          </cell>
          <cell r="F57" t="str">
            <v>2023-10</v>
          </cell>
          <cell r="G57">
            <v>47038</v>
          </cell>
          <cell r="H57">
            <v>485.6</v>
          </cell>
          <cell r="I57">
            <v>22841.65</v>
          </cell>
        </row>
        <row r="58">
          <cell r="E58" t="str">
            <v>0724712425</v>
          </cell>
          <cell r="F58" t="str">
            <v>2023-10</v>
          </cell>
          <cell r="G58">
            <v>22111</v>
          </cell>
          <cell r="H58">
            <v>485.6</v>
          </cell>
          <cell r="I58">
            <v>10737.1</v>
          </cell>
        </row>
        <row r="59">
          <cell r="E59" t="str">
            <v>0724719787</v>
          </cell>
          <cell r="F59" t="str">
            <v>2023-10</v>
          </cell>
          <cell r="G59">
            <v>47580</v>
          </cell>
          <cell r="H59">
            <v>485.6</v>
          </cell>
          <cell r="I59">
            <v>23104.85</v>
          </cell>
        </row>
        <row r="60">
          <cell r="E60" t="str">
            <v>0724763029</v>
          </cell>
          <cell r="F60" t="str">
            <v>2023-10</v>
          </cell>
          <cell r="G60">
            <v>47930</v>
          </cell>
          <cell r="H60">
            <v>485.6</v>
          </cell>
          <cell r="I60">
            <v>23274.81</v>
          </cell>
        </row>
        <row r="61">
          <cell r="E61" t="str">
            <v>0725133537</v>
          </cell>
          <cell r="F61" t="str">
            <v>2023-10</v>
          </cell>
          <cell r="G61">
            <v>47519</v>
          </cell>
          <cell r="H61">
            <v>485.6</v>
          </cell>
          <cell r="I61">
            <v>23075.23</v>
          </cell>
        </row>
        <row r="62">
          <cell r="E62" t="str">
            <v>0724712496</v>
          </cell>
          <cell r="F62" t="str">
            <v>2023-10</v>
          </cell>
          <cell r="G62">
            <v>47242</v>
          </cell>
          <cell r="H62">
            <v>485.6</v>
          </cell>
          <cell r="I62">
            <v>22940.72</v>
          </cell>
        </row>
        <row r="63">
          <cell r="E63" t="str">
            <v>0724052806</v>
          </cell>
          <cell r="F63" t="str">
            <v>2023-10</v>
          </cell>
          <cell r="G63">
            <v>47897</v>
          </cell>
          <cell r="H63">
            <v>485.6</v>
          </cell>
          <cell r="I63">
            <v>23258.78</v>
          </cell>
        </row>
        <row r="64">
          <cell r="E64" t="str">
            <v>0724014387</v>
          </cell>
          <cell r="F64" t="str">
            <v>2023-10</v>
          </cell>
          <cell r="G64">
            <v>37120</v>
          </cell>
          <cell r="H64">
            <v>485.6</v>
          </cell>
          <cell r="I64">
            <v>18025.47</v>
          </cell>
        </row>
        <row r="65">
          <cell r="E65" t="str">
            <v>0705126757</v>
          </cell>
          <cell r="F65" t="str">
            <v>2023-10</v>
          </cell>
          <cell r="G65">
            <v>44125</v>
          </cell>
          <cell r="H65">
            <v>615.6</v>
          </cell>
          <cell r="I65">
            <v>27163.35</v>
          </cell>
        </row>
        <row r="66">
          <cell r="E66" t="str">
            <v>0723895163</v>
          </cell>
          <cell r="F66" t="str">
            <v>2023-10</v>
          </cell>
          <cell r="G66">
            <v>45065</v>
          </cell>
          <cell r="H66">
            <v>485.6</v>
          </cell>
          <cell r="I66">
            <v>21883.56</v>
          </cell>
        </row>
        <row r="67">
          <cell r="E67" t="str">
            <v>0724068065</v>
          </cell>
          <cell r="F67" t="str">
            <v>2023-10</v>
          </cell>
          <cell r="G67">
            <v>50299</v>
          </cell>
          <cell r="H67">
            <v>485.6</v>
          </cell>
          <cell r="I67">
            <v>24425.19</v>
          </cell>
        </row>
        <row r="68">
          <cell r="E68" t="str">
            <v>0723906782</v>
          </cell>
          <cell r="F68" t="str">
            <v>2023-10</v>
          </cell>
          <cell r="G68">
            <v>16020</v>
          </cell>
          <cell r="H68">
            <v>485.6</v>
          </cell>
          <cell r="I68">
            <v>7779.31</v>
          </cell>
        </row>
        <row r="69">
          <cell r="E69" t="str">
            <v>0723880154</v>
          </cell>
          <cell r="F69" t="str">
            <v>2023-10</v>
          </cell>
          <cell r="G69">
            <v>43004</v>
          </cell>
          <cell r="H69">
            <v>485.6</v>
          </cell>
          <cell r="I69">
            <v>20882.74</v>
          </cell>
        </row>
        <row r="70">
          <cell r="E70" t="str">
            <v>0724497940</v>
          </cell>
          <cell r="F70" t="str">
            <v>2023-10</v>
          </cell>
          <cell r="G70">
            <v>51426</v>
          </cell>
          <cell r="H70">
            <v>485.6</v>
          </cell>
          <cell r="I70">
            <v>24972.47</v>
          </cell>
        </row>
        <row r="71">
          <cell r="E71" t="str">
            <v>0723901569</v>
          </cell>
          <cell r="F71" t="str">
            <v>2023-10</v>
          </cell>
          <cell r="G71">
            <v>44556</v>
          </cell>
          <cell r="H71">
            <v>485.6</v>
          </cell>
          <cell r="I71">
            <v>21636.39</v>
          </cell>
        </row>
        <row r="72">
          <cell r="E72" t="str">
            <v>0705426727</v>
          </cell>
          <cell r="F72" t="str">
            <v>2023-10</v>
          </cell>
          <cell r="G72">
            <v>44692</v>
          </cell>
          <cell r="H72">
            <v>615.6</v>
          </cell>
          <cell r="I72">
            <v>27512.4</v>
          </cell>
        </row>
        <row r="73">
          <cell r="E73" t="str">
            <v>0724889888</v>
          </cell>
          <cell r="F73" t="str">
            <v>2023-10</v>
          </cell>
          <cell r="G73">
            <v>46603</v>
          </cell>
          <cell r="H73">
            <v>485.6</v>
          </cell>
          <cell r="I73">
            <v>22630.42</v>
          </cell>
        </row>
        <row r="74">
          <cell r="E74" t="str">
            <v>0723853929</v>
          </cell>
          <cell r="F74" t="str">
            <v>2023-10</v>
          </cell>
          <cell r="G74">
            <v>47280</v>
          </cell>
          <cell r="H74">
            <v>485.6</v>
          </cell>
          <cell r="I74">
            <v>22959.17</v>
          </cell>
        </row>
        <row r="75">
          <cell r="E75" t="str">
            <v>0731273979</v>
          </cell>
          <cell r="F75" t="str">
            <v>2023-10</v>
          </cell>
          <cell r="G75">
            <v>50972</v>
          </cell>
          <cell r="H75">
            <v>485.6</v>
          </cell>
          <cell r="I75">
            <v>24752</v>
          </cell>
        </row>
        <row r="76">
          <cell r="E76" t="str">
            <v>0723886732</v>
          </cell>
          <cell r="F76" t="str">
            <v>2023-10</v>
          </cell>
          <cell r="G76">
            <v>44734</v>
          </cell>
          <cell r="H76">
            <v>485.6</v>
          </cell>
          <cell r="I76">
            <v>21722.83</v>
          </cell>
        </row>
        <row r="77">
          <cell r="E77" t="str">
            <v>0723904047</v>
          </cell>
          <cell r="F77" t="str">
            <v>2023-10</v>
          </cell>
          <cell r="G77">
            <v>45541</v>
          </cell>
          <cell r="H77">
            <v>485.6</v>
          </cell>
          <cell r="I77">
            <v>22114.71</v>
          </cell>
        </row>
        <row r="78">
          <cell r="E78" t="str">
            <v>0723906551</v>
          </cell>
          <cell r="F78" t="str">
            <v>2023-10</v>
          </cell>
          <cell r="G78">
            <v>49510</v>
          </cell>
          <cell r="H78">
            <v>485.6</v>
          </cell>
          <cell r="I78">
            <v>24042.06</v>
          </cell>
        </row>
        <row r="79">
          <cell r="E79" t="str">
            <v>0723907394</v>
          </cell>
          <cell r="F79" t="str">
            <v>2023-10</v>
          </cell>
          <cell r="G79">
            <v>18992</v>
          </cell>
          <cell r="H79">
            <v>485.6</v>
          </cell>
          <cell r="I79">
            <v>9222.52</v>
          </cell>
        </row>
        <row r="80">
          <cell r="E80" t="str">
            <v>0723858083</v>
          </cell>
          <cell r="F80" t="str">
            <v>2023-10</v>
          </cell>
          <cell r="G80">
            <v>46520</v>
          </cell>
          <cell r="H80">
            <v>485.6</v>
          </cell>
          <cell r="I80">
            <v>22590.11</v>
          </cell>
        </row>
        <row r="81">
          <cell r="E81" t="str">
            <v>0724606915</v>
          </cell>
          <cell r="F81" t="str">
            <v>2023-10</v>
          </cell>
          <cell r="G81">
            <v>46428</v>
          </cell>
          <cell r="H81">
            <v>485.6</v>
          </cell>
          <cell r="I81">
            <v>22545.44</v>
          </cell>
        </row>
        <row r="82">
          <cell r="E82" t="str">
            <v>0724717071</v>
          </cell>
          <cell r="F82" t="str">
            <v>2023-10</v>
          </cell>
          <cell r="G82">
            <v>48113</v>
          </cell>
          <cell r="H82">
            <v>485.6</v>
          </cell>
          <cell r="I82">
            <v>23363.67</v>
          </cell>
        </row>
        <row r="83">
          <cell r="E83" t="str">
            <v>0724722859</v>
          </cell>
          <cell r="F83" t="str">
            <v>2023-10</v>
          </cell>
          <cell r="G83">
            <v>49340</v>
          </cell>
          <cell r="H83">
            <v>485.6</v>
          </cell>
          <cell r="I83">
            <v>23959.5</v>
          </cell>
        </row>
        <row r="84">
          <cell r="E84" t="str">
            <v>0724722194</v>
          </cell>
          <cell r="F84" t="str">
            <v>2023-10</v>
          </cell>
          <cell r="G84">
            <v>49402</v>
          </cell>
          <cell r="H84">
            <v>485.6</v>
          </cell>
          <cell r="I84">
            <v>23989.61</v>
          </cell>
        </row>
        <row r="85">
          <cell r="E85" t="str">
            <v>0724722471</v>
          </cell>
          <cell r="F85" t="str">
            <v>2023-10</v>
          </cell>
          <cell r="G85">
            <v>47885</v>
          </cell>
          <cell r="H85">
            <v>485.6</v>
          </cell>
          <cell r="I85">
            <v>23252.96</v>
          </cell>
        </row>
        <row r="86">
          <cell r="E86" t="str">
            <v>0730795144</v>
          </cell>
          <cell r="F86" t="str">
            <v>2023-10</v>
          </cell>
          <cell r="G86">
            <v>20610</v>
          </cell>
          <cell r="H86">
            <v>485.6</v>
          </cell>
          <cell r="I86">
            <v>10008.22</v>
          </cell>
        </row>
        <row r="87">
          <cell r="E87" t="str">
            <v>0730803520</v>
          </cell>
          <cell r="F87" t="str">
            <v>2023-10</v>
          </cell>
          <cell r="G87">
            <v>48979</v>
          </cell>
          <cell r="H87">
            <v>485.6</v>
          </cell>
          <cell r="I87">
            <v>23784.2</v>
          </cell>
        </row>
        <row r="88">
          <cell r="E88" t="str">
            <v>0724717101</v>
          </cell>
          <cell r="F88" t="str">
            <v>2023-10</v>
          </cell>
          <cell r="G88">
            <v>49511</v>
          </cell>
          <cell r="H88">
            <v>485.6</v>
          </cell>
          <cell r="I88">
            <v>24042.54</v>
          </cell>
        </row>
        <row r="89">
          <cell r="E89" t="str">
            <v>0724712034</v>
          </cell>
          <cell r="F89" t="str">
            <v>2023-10</v>
          </cell>
          <cell r="G89">
            <v>47581</v>
          </cell>
          <cell r="H89">
            <v>485.6</v>
          </cell>
          <cell r="I89">
            <v>23105.33</v>
          </cell>
        </row>
        <row r="90">
          <cell r="E90" t="str">
            <v>0724716805</v>
          </cell>
          <cell r="F90" t="str">
            <v>2023-10</v>
          </cell>
          <cell r="G90">
            <v>50184</v>
          </cell>
          <cell r="H90">
            <v>485.6</v>
          </cell>
          <cell r="I90">
            <v>24369.35</v>
          </cell>
        </row>
        <row r="91">
          <cell r="E91" t="str">
            <v>0730805308</v>
          </cell>
          <cell r="F91" t="str">
            <v>2023-10</v>
          </cell>
          <cell r="G91">
            <v>50036</v>
          </cell>
          <cell r="H91">
            <v>485.6</v>
          </cell>
          <cell r="I91">
            <v>24297.48</v>
          </cell>
        </row>
        <row r="92">
          <cell r="E92" t="str">
            <v>0724716964</v>
          </cell>
          <cell r="F92" t="str">
            <v>2023-10</v>
          </cell>
          <cell r="G92">
            <v>50864</v>
          </cell>
          <cell r="H92">
            <v>485.6</v>
          </cell>
          <cell r="I92">
            <v>24699.56</v>
          </cell>
        </row>
        <row r="93">
          <cell r="E93" t="str">
            <v>0724879441</v>
          </cell>
          <cell r="F93" t="str">
            <v>2023-10</v>
          </cell>
          <cell r="G93">
            <v>49284</v>
          </cell>
          <cell r="H93">
            <v>485.6</v>
          </cell>
          <cell r="I93">
            <v>23932.31</v>
          </cell>
        </row>
        <row r="94">
          <cell r="E94" t="str">
            <v>0724722673</v>
          </cell>
          <cell r="F94" t="str">
            <v>2023-10</v>
          </cell>
          <cell r="G94">
            <v>49490</v>
          </cell>
          <cell r="H94">
            <v>485.6</v>
          </cell>
          <cell r="I94">
            <v>24032.34</v>
          </cell>
        </row>
        <row r="95">
          <cell r="E95" t="str">
            <v>0730801612</v>
          </cell>
          <cell r="F95" t="str">
            <v>2023-10</v>
          </cell>
          <cell r="G95">
            <v>47854</v>
          </cell>
          <cell r="H95">
            <v>485.6</v>
          </cell>
          <cell r="I95">
            <v>23237.9</v>
          </cell>
        </row>
        <row r="96">
          <cell r="E96" t="str">
            <v>0724719598</v>
          </cell>
          <cell r="F96" t="str">
            <v>2023-10</v>
          </cell>
          <cell r="G96">
            <v>50552</v>
          </cell>
          <cell r="H96">
            <v>485.6</v>
          </cell>
          <cell r="I96">
            <v>24548.05</v>
          </cell>
        </row>
        <row r="97">
          <cell r="E97" t="str">
            <v>0705051185</v>
          </cell>
          <cell r="F97" t="str">
            <v>2023-10</v>
          </cell>
          <cell r="G97">
            <v>45570</v>
          </cell>
          <cell r="H97">
            <v>615.6</v>
          </cell>
          <cell r="I97">
            <v>28052.89</v>
          </cell>
        </row>
        <row r="98">
          <cell r="E98" t="str">
            <v>0730799784</v>
          </cell>
          <cell r="F98" t="str">
            <v>2023-10</v>
          </cell>
          <cell r="G98">
            <v>48406</v>
          </cell>
          <cell r="H98">
            <v>485.6</v>
          </cell>
          <cell r="I98">
            <v>23505.95</v>
          </cell>
        </row>
        <row r="99">
          <cell r="E99" t="str">
            <v>0724716850</v>
          </cell>
          <cell r="F99" t="str">
            <v>2023-10</v>
          </cell>
          <cell r="G99">
            <v>50222</v>
          </cell>
          <cell r="H99">
            <v>485.6</v>
          </cell>
          <cell r="I99">
            <v>24387.8</v>
          </cell>
        </row>
        <row r="100">
          <cell r="E100" t="str">
            <v>0730801843</v>
          </cell>
          <cell r="F100" t="str">
            <v>2023-10</v>
          </cell>
          <cell r="G100">
            <v>49272</v>
          </cell>
          <cell r="H100">
            <v>485.6</v>
          </cell>
          <cell r="I100">
            <v>23926.48</v>
          </cell>
        </row>
        <row r="101">
          <cell r="E101" t="str">
            <v>0724712076</v>
          </cell>
          <cell r="F101" t="str">
            <v>2023-10</v>
          </cell>
          <cell r="G101">
            <v>50174</v>
          </cell>
          <cell r="H101">
            <v>485.6</v>
          </cell>
          <cell r="I101">
            <v>24364.49</v>
          </cell>
        </row>
        <row r="102">
          <cell r="E102" t="str">
            <v>0705433022</v>
          </cell>
          <cell r="F102" t="str">
            <v>2023-10</v>
          </cell>
          <cell r="G102">
            <v>40980</v>
          </cell>
          <cell r="H102">
            <v>615.6</v>
          </cell>
          <cell r="I102">
            <v>25227.29</v>
          </cell>
        </row>
        <row r="103">
          <cell r="E103" t="str">
            <v>0730828556</v>
          </cell>
          <cell r="F103" t="str">
            <v>2023-10</v>
          </cell>
          <cell r="G103">
            <v>51464</v>
          </cell>
          <cell r="H103">
            <v>485.6</v>
          </cell>
          <cell r="I103">
            <v>24990.92</v>
          </cell>
        </row>
        <row r="104">
          <cell r="E104" t="str">
            <v>0724218385</v>
          </cell>
          <cell r="F104" t="str">
            <v>2023-10</v>
          </cell>
          <cell r="G104">
            <v>49438</v>
          </cell>
          <cell r="H104">
            <v>485.6</v>
          </cell>
          <cell r="I104">
            <v>24007.09</v>
          </cell>
        </row>
        <row r="105">
          <cell r="E105" t="str">
            <v>0724027127</v>
          </cell>
          <cell r="F105" t="str">
            <v>2023-10</v>
          </cell>
          <cell r="G105">
            <v>49794</v>
          </cell>
          <cell r="H105">
            <v>485.6</v>
          </cell>
          <cell r="I105">
            <v>24179.97</v>
          </cell>
        </row>
        <row r="106">
          <cell r="E106" t="str">
            <v>0724047321</v>
          </cell>
          <cell r="F106" t="str">
            <v>2023-10</v>
          </cell>
          <cell r="G106">
            <v>47988</v>
          </cell>
          <cell r="H106">
            <v>485.6</v>
          </cell>
          <cell r="I106">
            <v>23302.97</v>
          </cell>
        </row>
        <row r="107">
          <cell r="E107" t="str">
            <v>0705411024</v>
          </cell>
          <cell r="F107" t="str">
            <v>2023-10</v>
          </cell>
          <cell r="G107">
            <v>44003</v>
          </cell>
          <cell r="H107">
            <v>615.6</v>
          </cell>
          <cell r="I107">
            <v>27088.25</v>
          </cell>
        </row>
        <row r="108">
          <cell r="E108" t="str">
            <v>0724175031</v>
          </cell>
          <cell r="F108" t="str">
            <v>2023-10</v>
          </cell>
          <cell r="G108">
            <v>50214</v>
          </cell>
          <cell r="H108">
            <v>485.6</v>
          </cell>
          <cell r="I108">
            <v>24383.92</v>
          </cell>
        </row>
        <row r="109">
          <cell r="E109" t="str">
            <v>0724171114</v>
          </cell>
          <cell r="F109" t="str">
            <v>2023-10</v>
          </cell>
          <cell r="G109">
            <v>48097</v>
          </cell>
          <cell r="H109">
            <v>485.6</v>
          </cell>
          <cell r="I109">
            <v>23355.9</v>
          </cell>
        </row>
        <row r="110">
          <cell r="E110" t="str">
            <v>0724498624</v>
          </cell>
          <cell r="F110" t="str">
            <v>2023-10</v>
          </cell>
          <cell r="G110">
            <v>51895</v>
          </cell>
          <cell r="H110">
            <v>485.6</v>
          </cell>
          <cell r="I110">
            <v>25200.21</v>
          </cell>
        </row>
        <row r="111">
          <cell r="E111" t="str">
            <v>0724186194</v>
          </cell>
          <cell r="F111" t="str">
            <v>2023-10</v>
          </cell>
          <cell r="G111">
            <v>49987</v>
          </cell>
          <cell r="H111">
            <v>485.6</v>
          </cell>
          <cell r="I111">
            <v>24273.69</v>
          </cell>
        </row>
        <row r="112">
          <cell r="E112" t="str">
            <v>0724174940</v>
          </cell>
          <cell r="F112" t="str">
            <v>2023-10</v>
          </cell>
          <cell r="G112">
            <v>49820</v>
          </cell>
          <cell r="H112">
            <v>485.6</v>
          </cell>
          <cell r="I112">
            <v>24192.59</v>
          </cell>
        </row>
        <row r="113">
          <cell r="E113" t="str">
            <v>0724498217</v>
          </cell>
          <cell r="F113" t="str">
            <v>2023-10</v>
          </cell>
          <cell r="G113">
            <v>32804</v>
          </cell>
          <cell r="H113">
            <v>485.6</v>
          </cell>
          <cell r="I113">
            <v>15929.62</v>
          </cell>
        </row>
        <row r="114">
          <cell r="E114" t="str">
            <v>0724170384</v>
          </cell>
          <cell r="F114" t="str">
            <v>2023-10</v>
          </cell>
          <cell r="G114">
            <v>49072</v>
          </cell>
          <cell r="H114">
            <v>485.6</v>
          </cell>
          <cell r="I114">
            <v>23829.36</v>
          </cell>
        </row>
        <row r="115">
          <cell r="E115" t="str">
            <v>0724222160</v>
          </cell>
          <cell r="F115" t="str">
            <v>2023-10</v>
          </cell>
          <cell r="G115">
            <v>47560</v>
          </cell>
          <cell r="H115">
            <v>485.6</v>
          </cell>
          <cell r="I115">
            <v>23095.14</v>
          </cell>
        </row>
        <row r="116">
          <cell r="E116" t="str">
            <v>0724450714</v>
          </cell>
          <cell r="F116" t="str">
            <v>2023-10</v>
          </cell>
          <cell r="G116">
            <v>50076</v>
          </cell>
          <cell r="H116">
            <v>485.6</v>
          </cell>
          <cell r="I116">
            <v>24316.91</v>
          </cell>
        </row>
        <row r="117">
          <cell r="E117" t="str">
            <v>0724175480</v>
          </cell>
          <cell r="F117" t="str">
            <v>2023-10</v>
          </cell>
          <cell r="G117">
            <v>33764</v>
          </cell>
          <cell r="H117">
            <v>485.6</v>
          </cell>
          <cell r="I117">
            <v>16395.8</v>
          </cell>
        </row>
        <row r="118">
          <cell r="E118" t="str">
            <v>0724170720</v>
          </cell>
          <cell r="F118" t="str">
            <v>2023-10</v>
          </cell>
          <cell r="G118">
            <v>46490</v>
          </cell>
          <cell r="H118">
            <v>485.6</v>
          </cell>
          <cell r="I118">
            <v>22575.54</v>
          </cell>
        </row>
        <row r="119">
          <cell r="E119" t="str">
            <v>0724185856</v>
          </cell>
          <cell r="F119" t="str">
            <v>2023-10</v>
          </cell>
          <cell r="G119">
            <v>47692</v>
          </cell>
          <cell r="H119">
            <v>485.6</v>
          </cell>
          <cell r="I119">
            <v>23159.24</v>
          </cell>
        </row>
        <row r="120">
          <cell r="E120" t="str">
            <v>0724176021</v>
          </cell>
          <cell r="F120" t="str">
            <v>2023-10</v>
          </cell>
          <cell r="G120">
            <v>47021</v>
          </cell>
          <cell r="H120">
            <v>485.6</v>
          </cell>
          <cell r="I120">
            <v>22833.4</v>
          </cell>
        </row>
        <row r="121">
          <cell r="E121" t="str">
            <v>0724056101</v>
          </cell>
          <cell r="F121" t="str">
            <v>2023-10</v>
          </cell>
          <cell r="G121">
            <v>48978</v>
          </cell>
          <cell r="H121">
            <v>485.6</v>
          </cell>
          <cell r="I121">
            <v>23783.72</v>
          </cell>
        </row>
        <row r="122">
          <cell r="E122" t="str">
            <v>0731429167</v>
          </cell>
          <cell r="F122" t="str">
            <v>2023-10</v>
          </cell>
          <cell r="G122">
            <v>15240</v>
          </cell>
          <cell r="H122">
            <v>485.6</v>
          </cell>
          <cell r="I122">
            <v>7400.54</v>
          </cell>
        </row>
        <row r="123">
          <cell r="E123" t="str">
            <v>0724497676</v>
          </cell>
          <cell r="F123" t="str">
            <v>2023-10</v>
          </cell>
          <cell r="G123">
            <v>15794</v>
          </cell>
          <cell r="H123">
            <v>485.6</v>
          </cell>
          <cell r="I123">
            <v>7669.57</v>
          </cell>
        </row>
        <row r="124">
          <cell r="E124" t="str">
            <v>0724041886</v>
          </cell>
          <cell r="F124" t="str">
            <v>2023-10</v>
          </cell>
          <cell r="G124">
            <v>49579</v>
          </cell>
          <cell r="H124">
            <v>485.6</v>
          </cell>
          <cell r="I124">
            <v>24075.56</v>
          </cell>
        </row>
        <row r="125">
          <cell r="E125" t="str">
            <v>0724219519</v>
          </cell>
          <cell r="F125" t="str">
            <v>2023-10</v>
          </cell>
          <cell r="G125">
            <v>47096</v>
          </cell>
          <cell r="H125">
            <v>485.6</v>
          </cell>
          <cell r="I125">
            <v>22869.82</v>
          </cell>
        </row>
        <row r="126">
          <cell r="E126" t="str">
            <v>0724170238</v>
          </cell>
          <cell r="F126" t="str">
            <v>2023-10</v>
          </cell>
          <cell r="G126">
            <v>45006</v>
          </cell>
          <cell r="H126">
            <v>485.6</v>
          </cell>
          <cell r="I126">
            <v>21854.91</v>
          </cell>
        </row>
        <row r="127">
          <cell r="E127" t="str">
            <v>0724175594</v>
          </cell>
          <cell r="F127" t="str">
            <v>2023-10</v>
          </cell>
          <cell r="G127">
            <v>50564</v>
          </cell>
          <cell r="H127">
            <v>485.6</v>
          </cell>
          <cell r="I127">
            <v>24553.88</v>
          </cell>
        </row>
        <row r="128">
          <cell r="E128" t="str">
            <v>0724170485</v>
          </cell>
          <cell r="F128" t="str">
            <v>2023-10</v>
          </cell>
          <cell r="G128">
            <v>17951</v>
          </cell>
          <cell r="H128">
            <v>485.6</v>
          </cell>
          <cell r="I128">
            <v>8717.01</v>
          </cell>
        </row>
        <row r="129">
          <cell r="E129" t="str">
            <v>0724454761</v>
          </cell>
          <cell r="F129" t="str">
            <v>2023-10</v>
          </cell>
          <cell r="G129">
            <v>51618</v>
          </cell>
          <cell r="H129">
            <v>485.6</v>
          </cell>
          <cell r="I129">
            <v>25065.7</v>
          </cell>
        </row>
        <row r="130">
          <cell r="E130" t="str">
            <v>0731429284</v>
          </cell>
          <cell r="F130" t="str">
            <v>2023-10</v>
          </cell>
          <cell r="G130">
            <v>47347</v>
          </cell>
          <cell r="H130">
            <v>485.6</v>
          </cell>
          <cell r="I130">
            <v>22991.7</v>
          </cell>
        </row>
        <row r="131">
          <cell r="E131" t="str">
            <v>0705153735</v>
          </cell>
          <cell r="F131" t="str">
            <v>2023-10</v>
          </cell>
          <cell r="G131">
            <v>40985</v>
          </cell>
          <cell r="H131">
            <v>615.6</v>
          </cell>
          <cell r="I131">
            <v>25230.37</v>
          </cell>
        </row>
        <row r="132">
          <cell r="E132" t="str">
            <v>0705500195</v>
          </cell>
          <cell r="F132" t="str">
            <v>2023-10</v>
          </cell>
          <cell r="G132">
            <v>43570</v>
          </cell>
          <cell r="H132">
            <v>615.6</v>
          </cell>
          <cell r="I132">
            <v>26821.69</v>
          </cell>
        </row>
        <row r="133">
          <cell r="E133" t="str">
            <v>0724301458</v>
          </cell>
          <cell r="F133" t="str">
            <v>2023-10</v>
          </cell>
          <cell r="G133">
            <v>51853</v>
          </cell>
          <cell r="H133">
            <v>485.6</v>
          </cell>
          <cell r="I133">
            <v>25179.82</v>
          </cell>
        </row>
        <row r="134">
          <cell r="E134" t="str">
            <v>0723960591</v>
          </cell>
          <cell r="F134" t="str">
            <v>2023-10</v>
          </cell>
          <cell r="G134">
            <v>48864</v>
          </cell>
          <cell r="H134">
            <v>485.6</v>
          </cell>
          <cell r="I134">
            <v>23728.36</v>
          </cell>
        </row>
        <row r="135">
          <cell r="E135" t="str">
            <v>0724297654</v>
          </cell>
          <cell r="F135" t="str">
            <v>2023-10</v>
          </cell>
          <cell r="G135">
            <v>50956</v>
          </cell>
          <cell r="H135">
            <v>485.6</v>
          </cell>
          <cell r="I135">
            <v>24744.23</v>
          </cell>
        </row>
        <row r="136">
          <cell r="E136" t="str">
            <v>0724603408</v>
          </cell>
          <cell r="F136" t="str">
            <v>2023-10</v>
          </cell>
          <cell r="G136">
            <v>50716</v>
          </cell>
          <cell r="H136">
            <v>485.6</v>
          </cell>
          <cell r="I136">
            <v>24627.69</v>
          </cell>
        </row>
        <row r="137">
          <cell r="E137" t="str">
            <v>0724604313</v>
          </cell>
          <cell r="F137" t="str">
            <v>2023-10</v>
          </cell>
          <cell r="G137">
            <v>26216</v>
          </cell>
          <cell r="H137">
            <v>485.6</v>
          </cell>
          <cell r="I137">
            <v>12730.49</v>
          </cell>
        </row>
        <row r="138">
          <cell r="E138" t="str">
            <v>0724719556</v>
          </cell>
          <cell r="F138" t="str">
            <v>2023-10</v>
          </cell>
          <cell r="G138">
            <v>49676</v>
          </cell>
          <cell r="H138">
            <v>485.6</v>
          </cell>
          <cell r="I138">
            <v>24122.67</v>
          </cell>
        </row>
        <row r="139">
          <cell r="E139" t="str">
            <v>0724607152</v>
          </cell>
          <cell r="F139" t="str">
            <v>2023-10</v>
          </cell>
          <cell r="G139">
            <v>42852</v>
          </cell>
          <cell r="H139">
            <v>485.6</v>
          </cell>
          <cell r="I139">
            <v>20808.93</v>
          </cell>
        </row>
        <row r="140">
          <cell r="E140" t="str">
            <v>0724606768</v>
          </cell>
          <cell r="F140" t="str">
            <v>2023-10</v>
          </cell>
          <cell r="G140">
            <v>50108</v>
          </cell>
          <cell r="H140">
            <v>485.6</v>
          </cell>
          <cell r="I140">
            <v>24332.44</v>
          </cell>
        </row>
        <row r="141">
          <cell r="E141" t="str">
            <v>0723950880</v>
          </cell>
          <cell r="F141" t="str">
            <v>2023-10</v>
          </cell>
          <cell r="G141">
            <v>21559</v>
          </cell>
          <cell r="H141">
            <v>485.6</v>
          </cell>
          <cell r="I141">
            <v>10469.05</v>
          </cell>
        </row>
        <row r="142">
          <cell r="E142" t="str">
            <v>0723933816</v>
          </cell>
          <cell r="F142" t="str">
            <v>2023-10</v>
          </cell>
          <cell r="G142">
            <v>46230</v>
          </cell>
          <cell r="H142">
            <v>485.6</v>
          </cell>
          <cell r="I142">
            <v>22449.29</v>
          </cell>
        </row>
        <row r="143">
          <cell r="E143" t="str">
            <v>0723963620</v>
          </cell>
          <cell r="F143" t="str">
            <v>2023-10</v>
          </cell>
          <cell r="G143">
            <v>12884</v>
          </cell>
          <cell r="H143">
            <v>485.6</v>
          </cell>
          <cell r="I143">
            <v>6256.47</v>
          </cell>
        </row>
        <row r="144">
          <cell r="E144" t="str">
            <v>0724719673</v>
          </cell>
          <cell r="F144" t="str">
            <v>2023-10</v>
          </cell>
          <cell r="G144">
            <v>0</v>
          </cell>
          <cell r="H144">
            <v>0</v>
          </cell>
          <cell r="I144">
            <v>0</v>
          </cell>
        </row>
        <row r="145">
          <cell r="E145" t="str">
            <v>0724705016</v>
          </cell>
          <cell r="F145" t="str">
            <v>2023-10</v>
          </cell>
          <cell r="G145">
            <v>39083</v>
          </cell>
          <cell r="H145">
            <v>485.6</v>
          </cell>
          <cell r="I145">
            <v>18978.7</v>
          </cell>
        </row>
        <row r="146">
          <cell r="E146" t="str">
            <v>0734154299</v>
          </cell>
          <cell r="F146" t="str">
            <v>2023-10</v>
          </cell>
          <cell r="G146">
            <v>44472</v>
          </cell>
          <cell r="H146">
            <v>485.6</v>
          </cell>
          <cell r="I146">
            <v>21595.6</v>
          </cell>
        </row>
        <row r="147">
          <cell r="E147" t="str">
            <v>0705637570</v>
          </cell>
          <cell r="F147" t="str">
            <v>2023-10</v>
          </cell>
          <cell r="G147">
            <v>38526</v>
          </cell>
          <cell r="H147">
            <v>615.6</v>
          </cell>
          <cell r="I147">
            <v>23716.61</v>
          </cell>
        </row>
        <row r="148">
          <cell r="E148" t="str">
            <v>0724698750</v>
          </cell>
          <cell r="F148" t="str">
            <v>2023-10</v>
          </cell>
          <cell r="G148">
            <v>32634</v>
          </cell>
          <cell r="H148">
            <v>485.6</v>
          </cell>
          <cell r="I148">
            <v>15847.07</v>
          </cell>
        </row>
        <row r="149">
          <cell r="E149" t="str">
            <v>0705684026</v>
          </cell>
          <cell r="F149" t="str">
            <v>2023-10</v>
          </cell>
          <cell r="G149">
            <v>37544</v>
          </cell>
          <cell r="H149">
            <v>615.6</v>
          </cell>
          <cell r="I149">
            <v>23112.09</v>
          </cell>
        </row>
        <row r="150">
          <cell r="E150" t="str">
            <v>0705466835</v>
          </cell>
          <cell r="F150" t="str">
            <v>2023-10</v>
          </cell>
          <cell r="G150">
            <v>41952</v>
          </cell>
          <cell r="H150">
            <v>615.6</v>
          </cell>
          <cell r="I150">
            <v>25825.65</v>
          </cell>
        </row>
        <row r="151">
          <cell r="E151" t="str">
            <v>0705511030</v>
          </cell>
          <cell r="F151" t="str">
            <v>2023-10</v>
          </cell>
          <cell r="G151">
            <v>44294</v>
          </cell>
          <cell r="H151">
            <v>615.6</v>
          </cell>
          <cell r="I151">
            <v>27267.39</v>
          </cell>
        </row>
        <row r="152">
          <cell r="E152" t="str">
            <v>0719929731</v>
          </cell>
          <cell r="F152" t="str">
            <v>2023-10</v>
          </cell>
          <cell r="G152">
            <v>12590</v>
          </cell>
          <cell r="H152">
            <v>485.6</v>
          </cell>
          <cell r="I152">
            <v>6113.7</v>
          </cell>
        </row>
        <row r="153">
          <cell r="E153" t="str">
            <v>0719931015</v>
          </cell>
          <cell r="F153" t="str">
            <v>2023-10</v>
          </cell>
          <cell r="G153">
            <v>40296</v>
          </cell>
          <cell r="H153">
            <v>485.6</v>
          </cell>
          <cell r="I153">
            <v>19567.74</v>
          </cell>
        </row>
        <row r="154">
          <cell r="E154" t="str">
            <v>0719907036</v>
          </cell>
          <cell r="F154" t="str">
            <v>2023-10</v>
          </cell>
          <cell r="G154">
            <v>49414</v>
          </cell>
          <cell r="H154">
            <v>485.6</v>
          </cell>
          <cell r="I154">
            <v>23995.44</v>
          </cell>
        </row>
        <row r="155">
          <cell r="E155" t="str">
            <v>0719903975</v>
          </cell>
          <cell r="F155" t="str">
            <v>2023-10</v>
          </cell>
          <cell r="G155">
            <v>48667</v>
          </cell>
          <cell r="H155">
            <v>485.6</v>
          </cell>
          <cell r="I155">
            <v>23632.7</v>
          </cell>
        </row>
        <row r="156">
          <cell r="E156" t="str">
            <v>0719905997</v>
          </cell>
          <cell r="F156" t="str">
            <v>2023-10</v>
          </cell>
          <cell r="G156">
            <v>26148</v>
          </cell>
          <cell r="H156">
            <v>485.6</v>
          </cell>
          <cell r="I156">
            <v>12697.47</v>
          </cell>
        </row>
        <row r="157">
          <cell r="E157" t="str">
            <v>0728915857</v>
          </cell>
          <cell r="F157" t="str">
            <v>2023-10</v>
          </cell>
          <cell r="G157">
            <v>27450</v>
          </cell>
          <cell r="H157">
            <v>485.6</v>
          </cell>
          <cell r="I157">
            <v>13329.72</v>
          </cell>
        </row>
        <row r="158">
          <cell r="E158" t="str">
            <v>0728900936</v>
          </cell>
          <cell r="F158" t="str">
            <v>2023-10</v>
          </cell>
          <cell r="G158">
            <v>28673</v>
          </cell>
          <cell r="H158">
            <v>485.6</v>
          </cell>
          <cell r="I158">
            <v>13923.61</v>
          </cell>
        </row>
        <row r="159">
          <cell r="E159" t="str">
            <v>0728896972</v>
          </cell>
          <cell r="F159" t="str">
            <v>2023-10</v>
          </cell>
          <cell r="G159">
            <v>39629</v>
          </cell>
          <cell r="H159">
            <v>485.6</v>
          </cell>
          <cell r="I159">
            <v>19243.84</v>
          </cell>
        </row>
        <row r="160">
          <cell r="E160" t="str">
            <v>0705590673</v>
          </cell>
          <cell r="F160" t="str">
            <v>2023-10</v>
          </cell>
          <cell r="G160">
            <v>36324</v>
          </cell>
          <cell r="H160">
            <v>615.6</v>
          </cell>
          <cell r="I160">
            <v>22361.05</v>
          </cell>
        </row>
        <row r="161">
          <cell r="E161" t="str">
            <v>0705065335</v>
          </cell>
          <cell r="F161" t="str">
            <v>2023-10</v>
          </cell>
          <cell r="G161">
            <v>34855</v>
          </cell>
          <cell r="H161">
            <v>615.6</v>
          </cell>
          <cell r="I161">
            <v>21456.74</v>
          </cell>
        </row>
        <row r="162">
          <cell r="E162" t="str">
            <v>0705521350</v>
          </cell>
          <cell r="F162" t="str">
            <v>2023-10</v>
          </cell>
          <cell r="G162">
            <v>38562</v>
          </cell>
          <cell r="H162">
            <v>615.6</v>
          </cell>
          <cell r="I162">
            <v>23738.77</v>
          </cell>
        </row>
        <row r="163">
          <cell r="E163" t="str">
            <v>0719907209</v>
          </cell>
          <cell r="F163" t="str">
            <v>2023-10</v>
          </cell>
          <cell r="G163">
            <v>47746</v>
          </cell>
          <cell r="H163">
            <v>485.6</v>
          </cell>
          <cell r="I163">
            <v>23185.46</v>
          </cell>
        </row>
        <row r="164">
          <cell r="E164" t="str">
            <v>0728903241</v>
          </cell>
          <cell r="F164" t="str">
            <v>2023-10</v>
          </cell>
          <cell r="G164">
            <v>29243</v>
          </cell>
          <cell r="H164">
            <v>485.6</v>
          </cell>
          <cell r="I164">
            <v>14200.4</v>
          </cell>
        </row>
        <row r="165">
          <cell r="E165" t="str">
            <v>0705603634</v>
          </cell>
          <cell r="F165" t="str">
            <v>2023-10</v>
          </cell>
          <cell r="G165">
            <v>39974</v>
          </cell>
          <cell r="H165">
            <v>615.6</v>
          </cell>
          <cell r="I165">
            <v>24607.99</v>
          </cell>
        </row>
        <row r="166">
          <cell r="E166" t="str">
            <v>0728906107</v>
          </cell>
          <cell r="F166" t="str">
            <v>2023-10</v>
          </cell>
          <cell r="G166">
            <v>34853</v>
          </cell>
          <cell r="H166">
            <v>485.6</v>
          </cell>
          <cell r="I166">
            <v>16924.62</v>
          </cell>
        </row>
        <row r="167">
          <cell r="E167" t="str">
            <v>0728902642</v>
          </cell>
          <cell r="F167" t="str">
            <v>2023-10</v>
          </cell>
          <cell r="G167">
            <v>42505</v>
          </cell>
          <cell r="H167">
            <v>485.6</v>
          </cell>
          <cell r="I167">
            <v>20640.43</v>
          </cell>
        </row>
        <row r="168">
          <cell r="E168" t="str">
            <v>0705620914</v>
          </cell>
          <cell r="F168" t="str">
            <v>2023-10</v>
          </cell>
          <cell r="G168">
            <v>37241</v>
          </cell>
          <cell r="H168">
            <v>615.6</v>
          </cell>
          <cell r="I168">
            <v>22925.56</v>
          </cell>
        </row>
        <row r="169">
          <cell r="E169" t="str">
            <v>0728909627</v>
          </cell>
          <cell r="F169" t="str">
            <v>2023-10</v>
          </cell>
          <cell r="G169">
            <v>42774</v>
          </cell>
          <cell r="H169">
            <v>485.6</v>
          </cell>
          <cell r="I169">
            <v>20771.05</v>
          </cell>
        </row>
        <row r="170">
          <cell r="E170" t="str">
            <v>0728910559</v>
          </cell>
          <cell r="F170" t="str">
            <v>2023-10</v>
          </cell>
          <cell r="G170">
            <v>14054</v>
          </cell>
          <cell r="H170">
            <v>485.6</v>
          </cell>
          <cell r="I170">
            <v>6824.62</v>
          </cell>
        </row>
        <row r="171">
          <cell r="E171" t="str">
            <v>0705691871</v>
          </cell>
          <cell r="F171" t="str">
            <v>2023-10</v>
          </cell>
          <cell r="G171">
            <v>26424</v>
          </cell>
          <cell r="H171">
            <v>615.6</v>
          </cell>
          <cell r="I171">
            <v>16266.61</v>
          </cell>
        </row>
        <row r="172">
          <cell r="E172" t="str">
            <v>0719070211</v>
          </cell>
          <cell r="F172" t="str">
            <v>2023-10</v>
          </cell>
          <cell r="G172">
            <v>22866</v>
          </cell>
          <cell r="H172">
            <v>485.6</v>
          </cell>
          <cell r="I172">
            <v>11103.73</v>
          </cell>
        </row>
        <row r="173">
          <cell r="E173" t="str">
            <v>0723927208</v>
          </cell>
          <cell r="F173" t="str">
            <v>2023-10</v>
          </cell>
          <cell r="G173">
            <v>44159</v>
          </cell>
          <cell r="H173">
            <v>485.6</v>
          </cell>
          <cell r="I173">
            <v>21443.61</v>
          </cell>
        </row>
        <row r="174">
          <cell r="E174" t="str">
            <v>0723927149</v>
          </cell>
          <cell r="F174" t="str">
            <v>2023-10</v>
          </cell>
          <cell r="G174">
            <v>41740</v>
          </cell>
          <cell r="H174">
            <v>485.6</v>
          </cell>
          <cell r="I174">
            <v>20268.94</v>
          </cell>
        </row>
        <row r="175">
          <cell r="E175" t="str">
            <v>0705561989</v>
          </cell>
          <cell r="F175" t="str">
            <v>2023-10</v>
          </cell>
          <cell r="G175">
            <v>37620</v>
          </cell>
          <cell r="H175">
            <v>615.6</v>
          </cell>
          <cell r="I175">
            <v>23158.87</v>
          </cell>
        </row>
        <row r="176">
          <cell r="E176" t="str">
            <v>0705522047</v>
          </cell>
          <cell r="F176" t="str">
            <v>2023-10</v>
          </cell>
          <cell r="G176">
            <v>30851</v>
          </cell>
          <cell r="H176">
            <v>615.6</v>
          </cell>
          <cell r="I176">
            <v>18991.88</v>
          </cell>
        </row>
        <row r="177">
          <cell r="E177" t="str">
            <v>0723930295</v>
          </cell>
          <cell r="F177" t="str">
            <v>2023-10</v>
          </cell>
          <cell r="G177">
            <v>42037</v>
          </cell>
          <cell r="H177">
            <v>485.6</v>
          </cell>
          <cell r="I177">
            <v>20413.17</v>
          </cell>
        </row>
        <row r="178">
          <cell r="E178" t="str">
            <v>0723970202</v>
          </cell>
          <cell r="F178" t="str">
            <v>2023-10</v>
          </cell>
          <cell r="G178">
            <v>6253</v>
          </cell>
          <cell r="H178">
            <v>485.6</v>
          </cell>
          <cell r="I178">
            <v>3036.46</v>
          </cell>
        </row>
        <row r="179">
          <cell r="E179" t="str">
            <v>0723917379</v>
          </cell>
          <cell r="F179" t="str">
            <v>2023-10</v>
          </cell>
          <cell r="G179">
            <v>42371</v>
          </cell>
          <cell r="H179">
            <v>485.6</v>
          </cell>
          <cell r="I179">
            <v>20575.36</v>
          </cell>
        </row>
        <row r="180">
          <cell r="E180" t="str">
            <v>0723927279</v>
          </cell>
          <cell r="F180" t="str">
            <v>2023-10</v>
          </cell>
          <cell r="G180">
            <v>34631</v>
          </cell>
          <cell r="H180">
            <v>485.6</v>
          </cell>
          <cell r="I180">
            <v>16816.81</v>
          </cell>
        </row>
        <row r="181">
          <cell r="E181" t="str">
            <v>0723927367</v>
          </cell>
          <cell r="F181" t="str">
            <v>2023-10</v>
          </cell>
          <cell r="G181">
            <v>42844</v>
          </cell>
          <cell r="H181">
            <v>485.6</v>
          </cell>
          <cell r="I181">
            <v>20805.05</v>
          </cell>
        </row>
        <row r="182">
          <cell r="E182" t="str">
            <v>0723927107</v>
          </cell>
          <cell r="F182" t="str">
            <v>2023-10</v>
          </cell>
          <cell r="G182">
            <v>42013</v>
          </cell>
          <cell r="H182">
            <v>485.6</v>
          </cell>
          <cell r="I182">
            <v>20401.51</v>
          </cell>
        </row>
        <row r="183">
          <cell r="E183" t="str">
            <v>0705403377</v>
          </cell>
          <cell r="F183" t="str">
            <v>2023-10</v>
          </cell>
          <cell r="G183">
            <v>41460</v>
          </cell>
          <cell r="H183">
            <v>615.6</v>
          </cell>
          <cell r="I183">
            <v>25522.78</v>
          </cell>
        </row>
        <row r="184">
          <cell r="E184" t="str">
            <v>0723970462</v>
          </cell>
          <cell r="F184" t="str">
            <v>2023-10</v>
          </cell>
          <cell r="G184">
            <v>37132</v>
          </cell>
          <cell r="H184">
            <v>485.6</v>
          </cell>
          <cell r="I184">
            <v>18031.3</v>
          </cell>
        </row>
        <row r="185">
          <cell r="E185" t="str">
            <v>0723931269</v>
          </cell>
          <cell r="F185" t="str">
            <v>2023-10</v>
          </cell>
          <cell r="G185">
            <v>37118</v>
          </cell>
          <cell r="H185">
            <v>485.6</v>
          </cell>
          <cell r="I185">
            <v>18024.5</v>
          </cell>
        </row>
        <row r="186">
          <cell r="E186" t="str">
            <v>0723927426</v>
          </cell>
          <cell r="F186" t="str">
            <v>2023-10</v>
          </cell>
          <cell r="G186">
            <v>40684</v>
          </cell>
          <cell r="H186">
            <v>485.6</v>
          </cell>
          <cell r="I186">
            <v>19756.15</v>
          </cell>
        </row>
        <row r="187">
          <cell r="E187" t="str">
            <v>0723965860</v>
          </cell>
          <cell r="F187" t="str">
            <v>2023-10</v>
          </cell>
          <cell r="G187">
            <v>17099</v>
          </cell>
          <cell r="H187">
            <v>485.6</v>
          </cell>
          <cell r="I187">
            <v>8303.27</v>
          </cell>
        </row>
        <row r="188">
          <cell r="E188" t="str">
            <v>0705687403</v>
          </cell>
          <cell r="F188" t="str">
            <v>2023-10</v>
          </cell>
          <cell r="G188">
            <v>41419</v>
          </cell>
          <cell r="H188">
            <v>615.6</v>
          </cell>
          <cell r="I188">
            <v>25497.54</v>
          </cell>
        </row>
        <row r="189">
          <cell r="E189" t="str">
            <v>0705664369</v>
          </cell>
          <cell r="F189" t="str">
            <v>2023-10</v>
          </cell>
          <cell r="G189">
            <v>36690</v>
          </cell>
          <cell r="H189">
            <v>615.6</v>
          </cell>
          <cell r="I189">
            <v>22586.36</v>
          </cell>
        </row>
        <row r="190">
          <cell r="E190" t="str">
            <v>0705686686</v>
          </cell>
          <cell r="F190" t="str">
            <v>2023-10</v>
          </cell>
          <cell r="G190">
            <v>39482</v>
          </cell>
          <cell r="H190">
            <v>615.6</v>
          </cell>
          <cell r="I190">
            <v>24305.12</v>
          </cell>
        </row>
        <row r="191">
          <cell r="E191" t="str">
            <v>0705688318</v>
          </cell>
          <cell r="F191" t="str">
            <v>2023-10</v>
          </cell>
          <cell r="G191">
            <v>28140</v>
          </cell>
          <cell r="H191">
            <v>615.6</v>
          </cell>
          <cell r="I191">
            <v>17322.98</v>
          </cell>
        </row>
        <row r="192">
          <cell r="G192">
            <v>7824213</v>
          </cell>
        </row>
        <row r="192">
          <cell r="I192">
            <v>4028908.75</v>
          </cell>
        </row>
      </sheetData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分布式营销结算明细接收数据"/>
    </sheetNames>
    <sheetDataSet>
      <sheetData sheetId="0">
        <row r="1">
          <cell r="E1" t="str">
            <v>编号</v>
          </cell>
          <cell r="F1" t="str">
            <v>电费年月</v>
          </cell>
          <cell r="G1" t="str">
            <v>应付信息标识</v>
          </cell>
          <cell r="H1" t="str">
            <v>客户类别</v>
          </cell>
          <cell r="I1" t="str">
            <v>供应商</v>
          </cell>
          <cell r="J1" t="str">
            <v>发电量</v>
          </cell>
          <cell r="K1" t="str">
            <v>上网电量</v>
          </cell>
          <cell r="L1" t="str">
            <v>总应付金额</v>
          </cell>
          <cell r="M1" t="str">
            <v>税率（倒除）</v>
          </cell>
          <cell r="N1" t="str">
            <v>购电价格（倒除）</v>
          </cell>
          <cell r="O1" t="str">
            <v>应付购电费</v>
          </cell>
          <cell r="P1" t="str">
            <v>应付购电税额</v>
          </cell>
          <cell r="Q1" t="str">
            <v>中央补助标准（倒除）</v>
          </cell>
          <cell r="R1" t="str">
            <v>中央补助金额</v>
          </cell>
        </row>
        <row r="2">
          <cell r="E2" t="str">
            <v>0705026679</v>
          </cell>
          <cell r="F2" t="str">
            <v>2023-12</v>
          </cell>
          <cell r="G2" t="str">
            <v>1351000080170717</v>
          </cell>
          <cell r="H2" t="str">
            <v>非自然人</v>
          </cell>
          <cell r="I2" t="str">
            <v>涞源英能新能源科技有限公司</v>
          </cell>
          <cell r="J2">
            <v>29.437</v>
          </cell>
          <cell r="K2">
            <v>29437</v>
          </cell>
          <cell r="L2">
            <v>28848.26</v>
          </cell>
          <cell r="M2">
            <v>0.13</v>
          </cell>
          <cell r="N2">
            <v>364.4</v>
          </cell>
          <cell r="O2">
            <v>10726.84</v>
          </cell>
          <cell r="P2">
            <v>1234.06</v>
          </cell>
          <cell r="Q2">
            <v>615.6</v>
          </cell>
          <cell r="R2">
            <v>18121.42</v>
          </cell>
        </row>
        <row r="3">
          <cell r="E3" t="str">
            <v>0705051185</v>
          </cell>
          <cell r="F3" t="str">
            <v>2023-12</v>
          </cell>
          <cell r="G3" t="str">
            <v>1351000079269148</v>
          </cell>
          <cell r="H3" t="str">
            <v>非自然人</v>
          </cell>
          <cell r="I3" t="str">
            <v>涞源英能新能源科技有限公司</v>
          </cell>
          <cell r="J3">
            <v>27.24</v>
          </cell>
          <cell r="K3">
            <v>27240</v>
          </cell>
          <cell r="L3">
            <v>26695.2</v>
          </cell>
          <cell r="M3">
            <v>0.13</v>
          </cell>
          <cell r="N3">
            <v>364.4</v>
          </cell>
          <cell r="O3">
            <v>9926.26</v>
          </cell>
          <cell r="P3">
            <v>1141.96</v>
          </cell>
          <cell r="Q3">
            <v>615.6</v>
          </cell>
          <cell r="R3">
            <v>16768.94</v>
          </cell>
        </row>
        <row r="4">
          <cell r="E4" t="str">
            <v>0705063469</v>
          </cell>
          <cell r="F4" t="str">
            <v>2023-12</v>
          </cell>
          <cell r="G4" t="str">
            <v>1351000080075592</v>
          </cell>
          <cell r="H4" t="str">
            <v>非自然人</v>
          </cell>
          <cell r="I4" t="str">
            <v>涞源英能新能源科技有限公司</v>
          </cell>
          <cell r="J4">
            <v>18.462</v>
          </cell>
          <cell r="K4">
            <v>18462</v>
          </cell>
          <cell r="L4">
            <v>18092.76</v>
          </cell>
          <cell r="M4">
            <v>0.13</v>
          </cell>
          <cell r="N4">
            <v>364.4</v>
          </cell>
          <cell r="O4">
            <v>6727.55</v>
          </cell>
          <cell r="P4">
            <v>773.97</v>
          </cell>
          <cell r="Q4">
            <v>615.6</v>
          </cell>
          <cell r="R4">
            <v>11365.21</v>
          </cell>
        </row>
        <row r="5">
          <cell r="E5" t="str">
            <v>0705065335</v>
          </cell>
          <cell r="F5" t="str">
            <v>2023-12</v>
          </cell>
          <cell r="G5" t="str">
            <v>1351000078198184</v>
          </cell>
          <cell r="H5" t="str">
            <v>非自然人</v>
          </cell>
          <cell r="I5" t="str">
            <v>涞源英能新能源科技有限公司</v>
          </cell>
          <cell r="J5">
            <v>20.148</v>
          </cell>
          <cell r="K5">
            <v>20148</v>
          </cell>
          <cell r="L5">
            <v>19745.04</v>
          </cell>
          <cell r="M5">
            <v>0.13</v>
          </cell>
          <cell r="N5">
            <v>364.4</v>
          </cell>
          <cell r="O5">
            <v>7341.93</v>
          </cell>
          <cell r="P5">
            <v>844.65</v>
          </cell>
          <cell r="Q5">
            <v>615.6</v>
          </cell>
          <cell r="R5">
            <v>12403.11</v>
          </cell>
        </row>
        <row r="6">
          <cell r="E6" t="str">
            <v>0705096836</v>
          </cell>
          <cell r="F6" t="str">
            <v>2023-12</v>
          </cell>
          <cell r="G6" t="str">
            <v>1351000080075594</v>
          </cell>
          <cell r="H6" t="str">
            <v>非自然人</v>
          </cell>
          <cell r="I6" t="str">
            <v>涞源英能新能源科技有限公司</v>
          </cell>
          <cell r="J6">
            <v>33.773</v>
          </cell>
          <cell r="K6">
            <v>33773</v>
          </cell>
          <cell r="L6">
            <v>33097.54</v>
          </cell>
          <cell r="M6">
            <v>0.13</v>
          </cell>
          <cell r="N6">
            <v>364.4</v>
          </cell>
          <cell r="O6">
            <v>12306.88</v>
          </cell>
          <cell r="P6">
            <v>1415.84</v>
          </cell>
          <cell r="Q6">
            <v>615.6</v>
          </cell>
          <cell r="R6">
            <v>20790.66</v>
          </cell>
        </row>
        <row r="7">
          <cell r="E7" t="str">
            <v>0705106654</v>
          </cell>
          <cell r="F7" t="str">
            <v>2023-12</v>
          </cell>
          <cell r="G7" t="str">
            <v>1351000080075593</v>
          </cell>
          <cell r="H7" t="str">
            <v>非自然人</v>
          </cell>
          <cell r="I7" t="str">
            <v>涞源英能新能源科技有限公司</v>
          </cell>
          <cell r="J7">
            <v>17.218</v>
          </cell>
          <cell r="K7">
            <v>17218</v>
          </cell>
          <cell r="L7">
            <v>16873.64</v>
          </cell>
          <cell r="M7">
            <v>0.13</v>
          </cell>
          <cell r="N7">
            <v>364.4</v>
          </cell>
          <cell r="O7">
            <v>6274.24</v>
          </cell>
          <cell r="P7">
            <v>721.82</v>
          </cell>
          <cell r="Q7">
            <v>615.6</v>
          </cell>
          <cell r="R7">
            <v>10599.4</v>
          </cell>
        </row>
        <row r="8">
          <cell r="E8" t="str">
            <v>0705107703</v>
          </cell>
          <cell r="F8" t="str">
            <v>2023-12</v>
          </cell>
          <cell r="G8" t="str">
            <v>1351000079269067</v>
          </cell>
          <cell r="H8" t="str">
            <v>非自然人</v>
          </cell>
          <cell r="I8" t="str">
            <v>涞源英能新能源科技有限公司</v>
          </cell>
          <cell r="J8">
            <v>35.656</v>
          </cell>
          <cell r="K8">
            <v>35656</v>
          </cell>
          <cell r="L8">
            <v>34942.88</v>
          </cell>
          <cell r="M8">
            <v>0.13</v>
          </cell>
          <cell r="N8">
            <v>364.4</v>
          </cell>
          <cell r="O8">
            <v>12993.05</v>
          </cell>
          <cell r="P8">
            <v>1494.78</v>
          </cell>
          <cell r="Q8">
            <v>615.6</v>
          </cell>
          <cell r="R8">
            <v>21949.83</v>
          </cell>
        </row>
        <row r="9">
          <cell r="E9" t="str">
            <v>0705110471</v>
          </cell>
          <cell r="F9" t="str">
            <v>2023-12</v>
          </cell>
          <cell r="G9" t="str">
            <v>1351000080075596</v>
          </cell>
          <cell r="H9" t="str">
            <v>非自然人</v>
          </cell>
          <cell r="I9" t="str">
            <v>涞源英能新能源科技有限公司</v>
          </cell>
          <cell r="J9">
            <v>23.794</v>
          </cell>
          <cell r="K9">
            <v>23794</v>
          </cell>
          <cell r="L9">
            <v>23318.12</v>
          </cell>
          <cell r="M9">
            <v>0.13</v>
          </cell>
          <cell r="N9">
            <v>364.4</v>
          </cell>
          <cell r="O9">
            <v>8670.53</v>
          </cell>
          <cell r="P9">
            <v>997.49</v>
          </cell>
          <cell r="Q9">
            <v>615.6</v>
          </cell>
          <cell r="R9">
            <v>14647.59</v>
          </cell>
        </row>
        <row r="10">
          <cell r="E10" t="str">
            <v>0705114343</v>
          </cell>
          <cell r="F10" t="str">
            <v>2023-12</v>
          </cell>
          <cell r="G10" t="str">
            <v>1351000080075595</v>
          </cell>
          <cell r="H10" t="str">
            <v>非自然人</v>
          </cell>
          <cell r="I10" t="str">
            <v>涞源英能新能源科技有限公司</v>
          </cell>
          <cell r="J10">
            <v>23.275</v>
          </cell>
          <cell r="K10">
            <v>23275</v>
          </cell>
          <cell r="L10">
            <v>22809.5</v>
          </cell>
          <cell r="M10">
            <v>0.13</v>
          </cell>
          <cell r="N10">
            <v>364.4</v>
          </cell>
          <cell r="O10">
            <v>8481.41</v>
          </cell>
          <cell r="P10">
            <v>975.74</v>
          </cell>
          <cell r="Q10">
            <v>615.6</v>
          </cell>
          <cell r="R10">
            <v>14328.09</v>
          </cell>
        </row>
        <row r="11">
          <cell r="E11" t="str">
            <v>0705126757</v>
          </cell>
          <cell r="F11" t="str">
            <v>2023-12</v>
          </cell>
          <cell r="G11" t="str">
            <v>1351000080369838</v>
          </cell>
          <cell r="H11" t="str">
            <v>非自然人</v>
          </cell>
          <cell r="I11" t="str">
            <v>涞源英能新能源科技有限公司</v>
          </cell>
          <cell r="J11">
            <v>28.604</v>
          </cell>
          <cell r="K11">
            <v>28604</v>
          </cell>
          <cell r="L11">
            <v>28031.92</v>
          </cell>
          <cell r="M11">
            <v>0.13</v>
          </cell>
          <cell r="N11">
            <v>364.4</v>
          </cell>
          <cell r="O11">
            <v>10423.3</v>
          </cell>
          <cell r="P11">
            <v>1199.14</v>
          </cell>
          <cell r="Q11">
            <v>615.6</v>
          </cell>
          <cell r="R11">
            <v>17608.62</v>
          </cell>
        </row>
        <row r="12">
          <cell r="E12" t="str">
            <v>0705138129</v>
          </cell>
          <cell r="F12" t="str">
            <v>2023-12</v>
          </cell>
          <cell r="G12" t="str">
            <v>1351000077093636</v>
          </cell>
          <cell r="H12" t="str">
            <v>非自然人</v>
          </cell>
          <cell r="I12" t="str">
            <v>涞源英能新能源科技有限公司</v>
          </cell>
          <cell r="J12">
            <v>20.79</v>
          </cell>
          <cell r="K12">
            <v>20790</v>
          </cell>
          <cell r="L12">
            <v>20374.2</v>
          </cell>
          <cell r="M12">
            <v>0.13</v>
          </cell>
          <cell r="N12">
            <v>364.4</v>
          </cell>
          <cell r="O12">
            <v>7575.88</v>
          </cell>
          <cell r="P12">
            <v>871.56</v>
          </cell>
          <cell r="Q12">
            <v>615.6</v>
          </cell>
          <cell r="R12">
            <v>12798.32</v>
          </cell>
        </row>
        <row r="13">
          <cell r="E13" t="str">
            <v>0705150710</v>
          </cell>
          <cell r="F13" t="str">
            <v>2023-12</v>
          </cell>
          <cell r="G13" t="str">
            <v>1351000080875240</v>
          </cell>
          <cell r="H13" t="str">
            <v>非自然人</v>
          </cell>
          <cell r="I13" t="str">
            <v>涞源英能新能源科技有限公司</v>
          </cell>
          <cell r="J13">
            <v>24.434</v>
          </cell>
          <cell r="K13">
            <v>24434</v>
          </cell>
          <cell r="L13">
            <v>23945.32</v>
          </cell>
          <cell r="M13">
            <v>0.13</v>
          </cell>
          <cell r="N13">
            <v>364.4</v>
          </cell>
          <cell r="O13">
            <v>8903.75</v>
          </cell>
          <cell r="P13">
            <v>1024.33</v>
          </cell>
          <cell r="Q13">
            <v>615.6</v>
          </cell>
          <cell r="R13">
            <v>15041.57</v>
          </cell>
        </row>
        <row r="14">
          <cell r="E14" t="str">
            <v>0705153735</v>
          </cell>
          <cell r="F14" t="str">
            <v>2023-12</v>
          </cell>
          <cell r="G14" t="str">
            <v>1351000078198254</v>
          </cell>
          <cell r="H14" t="str">
            <v>非自然人</v>
          </cell>
          <cell r="I14" t="str">
            <v>涞源英能新能源科技有限公司</v>
          </cell>
          <cell r="J14">
            <v>24.224</v>
          </cell>
          <cell r="K14">
            <v>24224</v>
          </cell>
          <cell r="L14">
            <v>23739.52</v>
          </cell>
          <cell r="M14">
            <v>0.13</v>
          </cell>
          <cell r="N14">
            <v>364.4</v>
          </cell>
          <cell r="O14">
            <v>8827.23</v>
          </cell>
          <cell r="P14">
            <v>1015.52</v>
          </cell>
          <cell r="Q14">
            <v>615.6</v>
          </cell>
          <cell r="R14">
            <v>14912.29</v>
          </cell>
        </row>
        <row r="15">
          <cell r="E15" t="str">
            <v>0705189446</v>
          </cell>
          <cell r="F15" t="str">
            <v>2023-12</v>
          </cell>
          <cell r="G15" t="str">
            <v>1351000077093582</v>
          </cell>
          <cell r="H15" t="str">
            <v>非自然人</v>
          </cell>
          <cell r="I15" t="str">
            <v>涞源英能新能源科技有限公司</v>
          </cell>
          <cell r="J15">
            <v>25.697</v>
          </cell>
          <cell r="K15">
            <v>25697</v>
          </cell>
          <cell r="L15">
            <v>25183.06</v>
          </cell>
          <cell r="M15">
            <v>0.13</v>
          </cell>
          <cell r="N15">
            <v>364.4</v>
          </cell>
          <cell r="O15">
            <v>9363.99</v>
          </cell>
          <cell r="P15">
            <v>1077.27</v>
          </cell>
          <cell r="Q15">
            <v>615.6</v>
          </cell>
          <cell r="R15">
            <v>15819.07</v>
          </cell>
        </row>
        <row r="16">
          <cell r="E16" t="str">
            <v>0705216300</v>
          </cell>
          <cell r="F16" t="str">
            <v>2023-12</v>
          </cell>
          <cell r="G16" t="str">
            <v>1351000079269068</v>
          </cell>
          <cell r="H16" t="str">
            <v>非自然人</v>
          </cell>
          <cell r="I16" t="str">
            <v>涞源英能新能源科技有限公司</v>
          </cell>
          <cell r="J16">
            <v>30.863</v>
          </cell>
          <cell r="K16">
            <v>30863</v>
          </cell>
          <cell r="L16">
            <v>30245.74</v>
          </cell>
          <cell r="M16">
            <v>0.13</v>
          </cell>
          <cell r="N16">
            <v>364.4</v>
          </cell>
          <cell r="O16">
            <v>11246.48</v>
          </cell>
          <cell r="P16">
            <v>1293.84</v>
          </cell>
          <cell r="Q16">
            <v>615.6</v>
          </cell>
          <cell r="R16">
            <v>18999.26</v>
          </cell>
        </row>
        <row r="17">
          <cell r="E17" t="str">
            <v>0705220651</v>
          </cell>
          <cell r="F17" t="str">
            <v>2023-12</v>
          </cell>
          <cell r="G17" t="str">
            <v>1351000078002311</v>
          </cell>
          <cell r="H17" t="str">
            <v>非自然人</v>
          </cell>
          <cell r="I17" t="str">
            <v>涞源英能新能源科技有限公司</v>
          </cell>
          <cell r="J17">
            <v>18.486</v>
          </cell>
          <cell r="K17">
            <v>18486</v>
          </cell>
          <cell r="L17">
            <v>18116.28</v>
          </cell>
          <cell r="M17">
            <v>0.13</v>
          </cell>
          <cell r="N17">
            <v>364.4</v>
          </cell>
          <cell r="O17">
            <v>6736.3</v>
          </cell>
          <cell r="P17">
            <v>774.97</v>
          </cell>
          <cell r="Q17">
            <v>615.6</v>
          </cell>
          <cell r="R17">
            <v>11379.98</v>
          </cell>
        </row>
        <row r="18">
          <cell r="E18" t="str">
            <v>0705403377</v>
          </cell>
          <cell r="F18" t="str">
            <v>2023-12</v>
          </cell>
          <cell r="G18" t="str">
            <v>1351000080574801</v>
          </cell>
          <cell r="H18" t="str">
            <v>非自然人</v>
          </cell>
          <cell r="I18" t="str">
            <v>涞源英能新能源科技有限公司</v>
          </cell>
          <cell r="J18">
            <v>23.771</v>
          </cell>
          <cell r="K18">
            <v>23771</v>
          </cell>
          <cell r="L18">
            <v>23295.58</v>
          </cell>
          <cell r="M18">
            <v>0.13</v>
          </cell>
          <cell r="N18">
            <v>364.4</v>
          </cell>
          <cell r="O18">
            <v>8662.15</v>
          </cell>
          <cell r="P18">
            <v>996.53</v>
          </cell>
          <cell r="Q18">
            <v>615.6</v>
          </cell>
          <cell r="R18">
            <v>14633.43</v>
          </cell>
        </row>
        <row r="19">
          <cell r="E19" t="str">
            <v>0705411024</v>
          </cell>
          <cell r="F19" t="str">
            <v>2023-12</v>
          </cell>
          <cell r="G19" t="str">
            <v>1351000081092652</v>
          </cell>
          <cell r="H19" t="str">
            <v>非自然人</v>
          </cell>
          <cell r="I19" t="str">
            <v>涞源英能新能源科技有限公司</v>
          </cell>
          <cell r="J19">
            <v>27.43</v>
          </cell>
          <cell r="K19">
            <v>27430</v>
          </cell>
          <cell r="L19">
            <v>26881.4</v>
          </cell>
          <cell r="M19">
            <v>0.13</v>
          </cell>
          <cell r="N19">
            <v>364.4</v>
          </cell>
          <cell r="O19">
            <v>9995.49</v>
          </cell>
          <cell r="P19">
            <v>1149.92</v>
          </cell>
          <cell r="Q19">
            <v>615.6</v>
          </cell>
          <cell r="R19">
            <v>16885.91</v>
          </cell>
        </row>
        <row r="20">
          <cell r="E20" t="str">
            <v>0705423568</v>
          </cell>
          <cell r="F20" t="str">
            <v>2023-12</v>
          </cell>
          <cell r="G20" t="str">
            <v>1351000079269066</v>
          </cell>
          <cell r="H20" t="str">
            <v>非自然人</v>
          </cell>
          <cell r="I20" t="str">
            <v>涞源英能新能源科技有限公司</v>
          </cell>
          <cell r="J20">
            <v>32.034</v>
          </cell>
          <cell r="K20">
            <v>32034</v>
          </cell>
          <cell r="L20">
            <v>31393.32</v>
          </cell>
          <cell r="M20">
            <v>0.13</v>
          </cell>
          <cell r="N20">
            <v>364.4</v>
          </cell>
          <cell r="O20">
            <v>11673.19</v>
          </cell>
          <cell r="P20">
            <v>1342.93</v>
          </cell>
          <cell r="Q20">
            <v>615.6</v>
          </cell>
          <cell r="R20">
            <v>19720.13</v>
          </cell>
        </row>
        <row r="21">
          <cell r="E21" t="str">
            <v>0705426727</v>
          </cell>
          <cell r="F21" t="str">
            <v>2023-12</v>
          </cell>
          <cell r="G21" t="str">
            <v>1351000081092750</v>
          </cell>
          <cell r="H21" t="str">
            <v>非自然人</v>
          </cell>
          <cell r="I21" t="str">
            <v>涞源英能新能源科技有限公司</v>
          </cell>
          <cell r="J21">
            <v>33.721</v>
          </cell>
          <cell r="K21">
            <v>33721</v>
          </cell>
          <cell r="L21">
            <v>33046.58</v>
          </cell>
          <cell r="M21">
            <v>0.13</v>
          </cell>
          <cell r="N21">
            <v>364.4</v>
          </cell>
          <cell r="O21">
            <v>12287.93</v>
          </cell>
          <cell r="P21">
            <v>1413.66</v>
          </cell>
          <cell r="Q21">
            <v>615.6</v>
          </cell>
          <cell r="R21">
            <v>20758.65</v>
          </cell>
        </row>
        <row r="22">
          <cell r="E22" t="str">
            <v>0705433022</v>
          </cell>
          <cell r="F22" t="str">
            <v>2023-12</v>
          </cell>
          <cell r="G22" t="str">
            <v>1351000080270001</v>
          </cell>
          <cell r="H22" t="str">
            <v>非自然人</v>
          </cell>
          <cell r="I22" t="str">
            <v>涞源英能新能源科技有限公司</v>
          </cell>
          <cell r="J22">
            <v>29.795</v>
          </cell>
          <cell r="K22">
            <v>29795</v>
          </cell>
          <cell r="L22">
            <v>29199.1</v>
          </cell>
          <cell r="M22">
            <v>0.13</v>
          </cell>
          <cell r="N22">
            <v>364.4</v>
          </cell>
          <cell r="O22">
            <v>10857.3</v>
          </cell>
          <cell r="P22">
            <v>1249.07</v>
          </cell>
          <cell r="Q22">
            <v>615.6</v>
          </cell>
          <cell r="R22">
            <v>18341.8</v>
          </cell>
        </row>
        <row r="23">
          <cell r="E23" t="str">
            <v>0705466835</v>
          </cell>
          <cell r="F23" t="str">
            <v>2023-12</v>
          </cell>
          <cell r="G23" t="str">
            <v>1351000080269775</v>
          </cell>
          <cell r="H23" t="str">
            <v>非自然人</v>
          </cell>
          <cell r="I23" t="str">
            <v>涞源英能新能源科技有限公司</v>
          </cell>
          <cell r="J23">
            <v>25.024</v>
          </cell>
          <cell r="K23">
            <v>25024</v>
          </cell>
          <cell r="L23">
            <v>24523.52</v>
          </cell>
          <cell r="M23">
            <v>0.13</v>
          </cell>
          <cell r="N23">
            <v>364.4</v>
          </cell>
          <cell r="O23">
            <v>9118.75</v>
          </cell>
          <cell r="P23">
            <v>1049.06</v>
          </cell>
          <cell r="Q23">
            <v>615.6</v>
          </cell>
          <cell r="R23">
            <v>15404.77</v>
          </cell>
        </row>
        <row r="24">
          <cell r="E24" t="str">
            <v>0705480897</v>
          </cell>
          <cell r="F24" t="str">
            <v>2023-12</v>
          </cell>
          <cell r="G24" t="str">
            <v>1351000080370136</v>
          </cell>
          <cell r="H24" t="str">
            <v>非自然人</v>
          </cell>
          <cell r="I24" t="str">
            <v>涞源英能新能源科技有限公司</v>
          </cell>
          <cell r="J24">
            <v>29.593</v>
          </cell>
          <cell r="K24">
            <v>29593</v>
          </cell>
          <cell r="L24">
            <v>29001.14</v>
          </cell>
          <cell r="M24">
            <v>0.13</v>
          </cell>
          <cell r="N24">
            <v>364.4</v>
          </cell>
          <cell r="O24">
            <v>10783.69</v>
          </cell>
          <cell r="P24">
            <v>1240.6</v>
          </cell>
          <cell r="Q24">
            <v>615.6</v>
          </cell>
          <cell r="R24">
            <v>18217.45</v>
          </cell>
        </row>
        <row r="25">
          <cell r="E25" t="str">
            <v>0705500195</v>
          </cell>
          <cell r="F25" t="str">
            <v>2023-12</v>
          </cell>
          <cell r="G25" t="str">
            <v>1351000081092813</v>
          </cell>
          <cell r="H25" t="str">
            <v>非自然人</v>
          </cell>
          <cell r="I25" t="str">
            <v>涞源英能新能源科技有限公司</v>
          </cell>
          <cell r="J25">
            <v>26.303</v>
          </cell>
          <cell r="K25">
            <v>26303</v>
          </cell>
          <cell r="L25">
            <v>25776.94</v>
          </cell>
          <cell r="M25">
            <v>0.13</v>
          </cell>
          <cell r="N25">
            <v>364.4</v>
          </cell>
          <cell r="O25">
            <v>9584.81</v>
          </cell>
          <cell r="P25">
            <v>1102.68</v>
          </cell>
          <cell r="Q25">
            <v>615.6</v>
          </cell>
          <cell r="R25">
            <v>16192.13</v>
          </cell>
        </row>
        <row r="26">
          <cell r="E26" t="str">
            <v>0705505901</v>
          </cell>
          <cell r="F26" t="str">
            <v>2023-12</v>
          </cell>
          <cell r="G26" t="str">
            <v>1351000079674161</v>
          </cell>
          <cell r="H26" t="str">
            <v>非自然人</v>
          </cell>
          <cell r="I26" t="str">
            <v>涞源英能新能源科技有限公司</v>
          </cell>
          <cell r="J26">
            <v>27.924</v>
          </cell>
          <cell r="K26">
            <v>27924</v>
          </cell>
          <cell r="L26">
            <v>27365.52</v>
          </cell>
          <cell r="M26">
            <v>0.13</v>
          </cell>
          <cell r="N26">
            <v>364.4</v>
          </cell>
          <cell r="O26">
            <v>10175.51</v>
          </cell>
          <cell r="P26">
            <v>1170.63</v>
          </cell>
          <cell r="Q26">
            <v>615.6</v>
          </cell>
          <cell r="R26">
            <v>17190.01</v>
          </cell>
        </row>
        <row r="27">
          <cell r="E27" t="str">
            <v>0705511030</v>
          </cell>
          <cell r="F27" t="str">
            <v>2023-12</v>
          </cell>
          <cell r="G27" t="str">
            <v>1351000080774764</v>
          </cell>
          <cell r="H27" t="str">
            <v>非自然人</v>
          </cell>
          <cell r="I27" t="str">
            <v>涞源英能新能源科技有限公司</v>
          </cell>
          <cell r="J27">
            <v>23.345</v>
          </cell>
          <cell r="K27">
            <v>23345</v>
          </cell>
          <cell r="L27">
            <v>22878.1</v>
          </cell>
          <cell r="M27">
            <v>0.13</v>
          </cell>
          <cell r="N27">
            <v>364.4</v>
          </cell>
          <cell r="O27">
            <v>8506.92</v>
          </cell>
          <cell r="P27">
            <v>978.67</v>
          </cell>
          <cell r="Q27">
            <v>615.6</v>
          </cell>
          <cell r="R27">
            <v>14371.18</v>
          </cell>
        </row>
        <row r="28">
          <cell r="E28" t="str">
            <v>0705521350</v>
          </cell>
          <cell r="F28" t="str">
            <v>2023-12</v>
          </cell>
          <cell r="G28" t="str">
            <v>1351000080269774</v>
          </cell>
          <cell r="H28" t="str">
            <v>非自然人</v>
          </cell>
          <cell r="I28" t="str">
            <v>涞源英能新能源科技有限公司</v>
          </cell>
          <cell r="J28">
            <v>27.594</v>
          </cell>
          <cell r="K28">
            <v>27594</v>
          </cell>
          <cell r="L28">
            <v>27042.12</v>
          </cell>
          <cell r="M28">
            <v>0.13</v>
          </cell>
          <cell r="N28">
            <v>364.4</v>
          </cell>
          <cell r="O28">
            <v>10055.25</v>
          </cell>
          <cell r="P28">
            <v>1156.8</v>
          </cell>
          <cell r="Q28">
            <v>615.6</v>
          </cell>
          <cell r="R28">
            <v>16986.87</v>
          </cell>
        </row>
        <row r="29">
          <cell r="E29" t="str">
            <v>0705522047</v>
          </cell>
          <cell r="F29" t="str">
            <v>2023-12</v>
          </cell>
          <cell r="G29" t="str">
            <v>1351000079573875</v>
          </cell>
          <cell r="H29" t="str">
            <v>非自然人</v>
          </cell>
          <cell r="I29" t="str">
            <v>涞源英能新能源科技有限公司</v>
          </cell>
          <cell r="J29">
            <v>16.841</v>
          </cell>
          <cell r="K29">
            <v>16841</v>
          </cell>
          <cell r="L29">
            <v>16504.18</v>
          </cell>
          <cell r="M29">
            <v>0.13</v>
          </cell>
          <cell r="N29">
            <v>364.4</v>
          </cell>
          <cell r="O29">
            <v>6136.86</v>
          </cell>
          <cell r="P29">
            <v>706.01</v>
          </cell>
          <cell r="Q29">
            <v>615.6</v>
          </cell>
          <cell r="R29">
            <v>10367.32</v>
          </cell>
        </row>
        <row r="30">
          <cell r="E30" t="str">
            <v>0705545123</v>
          </cell>
          <cell r="F30" t="str">
            <v>2023-12</v>
          </cell>
          <cell r="G30" t="str">
            <v>1351000079469086</v>
          </cell>
          <cell r="H30" t="str">
            <v>非自然人</v>
          </cell>
          <cell r="I30" t="str">
            <v>涞源英能新能源科技有限公司</v>
          </cell>
          <cell r="J30">
            <v>25.918</v>
          </cell>
          <cell r="K30">
            <v>25918</v>
          </cell>
          <cell r="L30">
            <v>25399.64</v>
          </cell>
          <cell r="M30">
            <v>0.13</v>
          </cell>
          <cell r="N30">
            <v>364.4</v>
          </cell>
          <cell r="O30">
            <v>9444.52</v>
          </cell>
          <cell r="P30">
            <v>1086.54</v>
          </cell>
          <cell r="Q30">
            <v>615.6</v>
          </cell>
          <cell r="R30">
            <v>15955.12</v>
          </cell>
        </row>
        <row r="31">
          <cell r="E31" t="str">
            <v>0705561989</v>
          </cell>
          <cell r="F31" t="str">
            <v>2023-12</v>
          </cell>
          <cell r="G31" t="str">
            <v>1351000079573876</v>
          </cell>
          <cell r="H31" t="str">
            <v>非自然人</v>
          </cell>
          <cell r="I31" t="str">
            <v>涞源英能新能源科技有限公司</v>
          </cell>
          <cell r="J31">
            <v>23.045</v>
          </cell>
          <cell r="K31">
            <v>23045</v>
          </cell>
          <cell r="L31">
            <v>22584.1</v>
          </cell>
          <cell r="M31">
            <v>0.13</v>
          </cell>
          <cell r="N31">
            <v>364.4</v>
          </cell>
          <cell r="O31">
            <v>8397.6</v>
          </cell>
          <cell r="P31">
            <v>966.1</v>
          </cell>
          <cell r="Q31">
            <v>615.6</v>
          </cell>
          <cell r="R31">
            <v>14186.5</v>
          </cell>
        </row>
        <row r="32">
          <cell r="E32" t="str">
            <v>0705573814</v>
          </cell>
          <cell r="F32" t="str">
            <v>2023-12</v>
          </cell>
          <cell r="G32" t="str">
            <v>1351000079269065</v>
          </cell>
          <cell r="H32" t="str">
            <v>非自然人</v>
          </cell>
          <cell r="I32" t="str">
            <v>涞源英能新能源科技有限公司</v>
          </cell>
          <cell r="J32">
            <v>29.92</v>
          </cell>
          <cell r="K32">
            <v>29920</v>
          </cell>
          <cell r="L32">
            <v>29321.6</v>
          </cell>
          <cell r="M32">
            <v>0.13</v>
          </cell>
          <cell r="N32">
            <v>364.4</v>
          </cell>
          <cell r="O32">
            <v>10902.85</v>
          </cell>
          <cell r="P32">
            <v>1254.31</v>
          </cell>
          <cell r="Q32">
            <v>615.6</v>
          </cell>
          <cell r="R32">
            <v>18418.75</v>
          </cell>
        </row>
        <row r="33">
          <cell r="E33" t="str">
            <v>0705590673</v>
          </cell>
          <cell r="F33" t="str">
            <v>2023-12</v>
          </cell>
          <cell r="G33" t="str">
            <v>1351000077198564</v>
          </cell>
          <cell r="H33" t="str">
            <v>非自然人</v>
          </cell>
          <cell r="I33" t="str">
            <v>涞源英能新能源科技有限公司</v>
          </cell>
          <cell r="J33">
            <v>21.805</v>
          </cell>
          <cell r="K33">
            <v>21805</v>
          </cell>
          <cell r="L33">
            <v>21368.9</v>
          </cell>
          <cell r="M33">
            <v>0.13</v>
          </cell>
          <cell r="N33">
            <v>364.4</v>
          </cell>
          <cell r="O33">
            <v>7945.74</v>
          </cell>
          <cell r="P33">
            <v>914.11</v>
          </cell>
          <cell r="Q33">
            <v>615.6</v>
          </cell>
          <cell r="R33">
            <v>13423.16</v>
          </cell>
        </row>
        <row r="34">
          <cell r="E34" t="str">
            <v>0705603634</v>
          </cell>
          <cell r="F34" t="str">
            <v>2023-12</v>
          </cell>
          <cell r="G34" t="str">
            <v>1351000079173077</v>
          </cell>
          <cell r="H34" t="str">
            <v>非自然人</v>
          </cell>
          <cell r="I34" t="str">
            <v>涞源英能新能源科技有限公司</v>
          </cell>
          <cell r="J34">
            <v>24.246</v>
          </cell>
          <cell r="K34">
            <v>24246</v>
          </cell>
          <cell r="L34">
            <v>23761.08</v>
          </cell>
          <cell r="M34">
            <v>0.13</v>
          </cell>
          <cell r="N34">
            <v>364.4</v>
          </cell>
          <cell r="O34">
            <v>8835.24</v>
          </cell>
          <cell r="P34">
            <v>1016.44</v>
          </cell>
          <cell r="Q34">
            <v>615.6</v>
          </cell>
          <cell r="R34">
            <v>14925.84</v>
          </cell>
        </row>
        <row r="35">
          <cell r="E35" t="str">
            <v>0705620914</v>
          </cell>
          <cell r="F35" t="str">
            <v>2023-12</v>
          </cell>
          <cell r="G35" t="str">
            <v>1351000080775084</v>
          </cell>
          <cell r="H35" t="str">
            <v>非自然人</v>
          </cell>
          <cell r="I35" t="str">
            <v>涞源英能新能源科技有限公司</v>
          </cell>
          <cell r="J35">
            <v>19.885</v>
          </cell>
          <cell r="K35">
            <v>19885</v>
          </cell>
          <cell r="L35">
            <v>19487.3</v>
          </cell>
          <cell r="M35">
            <v>0.13</v>
          </cell>
          <cell r="N35">
            <v>364.4</v>
          </cell>
          <cell r="O35">
            <v>7246.09</v>
          </cell>
          <cell r="P35">
            <v>833.62</v>
          </cell>
          <cell r="Q35">
            <v>615.6</v>
          </cell>
          <cell r="R35">
            <v>12241.21</v>
          </cell>
        </row>
        <row r="36">
          <cell r="E36" t="str">
            <v>0705637570</v>
          </cell>
          <cell r="F36" t="str">
            <v>2023-12</v>
          </cell>
          <cell r="G36" t="str">
            <v>1351000080574804</v>
          </cell>
          <cell r="H36" t="str">
            <v>非自然人</v>
          </cell>
          <cell r="I36" t="str">
            <v>涞源英能新能源科技有限公司</v>
          </cell>
          <cell r="J36">
            <v>21.594</v>
          </cell>
          <cell r="K36">
            <v>21594</v>
          </cell>
          <cell r="L36">
            <v>21162.12</v>
          </cell>
          <cell r="M36">
            <v>0.13</v>
          </cell>
          <cell r="N36">
            <v>364.4</v>
          </cell>
          <cell r="O36">
            <v>7868.85</v>
          </cell>
          <cell r="P36">
            <v>905.27</v>
          </cell>
          <cell r="Q36">
            <v>615.6</v>
          </cell>
          <cell r="R36">
            <v>13293.27</v>
          </cell>
        </row>
        <row r="37">
          <cell r="E37" t="str">
            <v>0705664369</v>
          </cell>
          <cell r="F37" t="str">
            <v>2023-12</v>
          </cell>
          <cell r="G37" t="str">
            <v>1351000080170930</v>
          </cell>
          <cell r="H37" t="str">
            <v>非自然人</v>
          </cell>
          <cell r="I37" t="str">
            <v>涞源英能新能源科技有限公司</v>
          </cell>
          <cell r="J37">
            <v>12.274</v>
          </cell>
          <cell r="K37">
            <v>12274</v>
          </cell>
          <cell r="L37">
            <v>12028.52</v>
          </cell>
          <cell r="M37">
            <v>0.13</v>
          </cell>
          <cell r="N37">
            <v>364.4</v>
          </cell>
          <cell r="O37">
            <v>4472.65</v>
          </cell>
          <cell r="P37">
            <v>514.55</v>
          </cell>
          <cell r="Q37">
            <v>615.6</v>
          </cell>
          <cell r="R37">
            <v>7555.87</v>
          </cell>
        </row>
        <row r="38">
          <cell r="E38" t="str">
            <v>0705684026</v>
          </cell>
          <cell r="F38" t="str">
            <v>2023-12</v>
          </cell>
          <cell r="G38" t="str">
            <v>1351000079573307</v>
          </cell>
          <cell r="H38" t="str">
            <v>非自然人</v>
          </cell>
          <cell r="I38" t="str">
            <v>涞源英能新能源科技有限公司</v>
          </cell>
          <cell r="J38">
            <v>14.496</v>
          </cell>
          <cell r="K38">
            <v>14496</v>
          </cell>
          <cell r="L38">
            <v>14206.08</v>
          </cell>
          <cell r="M38">
            <v>0.13</v>
          </cell>
          <cell r="N38">
            <v>364.4</v>
          </cell>
          <cell r="O38">
            <v>5282.34</v>
          </cell>
          <cell r="P38">
            <v>607.7</v>
          </cell>
          <cell r="Q38">
            <v>615.6</v>
          </cell>
          <cell r="R38">
            <v>8923.74</v>
          </cell>
        </row>
        <row r="39">
          <cell r="E39" t="str">
            <v>0705686686</v>
          </cell>
          <cell r="F39" t="str">
            <v>2023-12</v>
          </cell>
          <cell r="G39" t="str">
            <v>1351000078002101</v>
          </cell>
          <cell r="H39" t="str">
            <v>非自然人</v>
          </cell>
          <cell r="I39" t="str">
            <v>涞源英能新能源科技有限公司</v>
          </cell>
          <cell r="J39">
            <v>14.212</v>
          </cell>
          <cell r="K39">
            <v>14212</v>
          </cell>
          <cell r="L39">
            <v>13927.76</v>
          </cell>
          <cell r="M39">
            <v>0.13</v>
          </cell>
          <cell r="N39">
            <v>364.4</v>
          </cell>
          <cell r="O39">
            <v>5178.85</v>
          </cell>
          <cell r="P39">
            <v>595.8</v>
          </cell>
          <cell r="Q39">
            <v>615.6</v>
          </cell>
          <cell r="R39">
            <v>8748.91</v>
          </cell>
        </row>
        <row r="40">
          <cell r="E40" t="str">
            <v>0705687403</v>
          </cell>
          <cell r="F40" t="str">
            <v>2023-12</v>
          </cell>
          <cell r="G40" t="str">
            <v>1351000077402721</v>
          </cell>
          <cell r="H40" t="str">
            <v>非自然人</v>
          </cell>
          <cell r="I40" t="str">
            <v>涞源英能新能源科技有限公司</v>
          </cell>
          <cell r="J40">
            <v>18.253</v>
          </cell>
          <cell r="K40">
            <v>18253</v>
          </cell>
          <cell r="L40">
            <v>17887.94</v>
          </cell>
          <cell r="M40">
            <v>0.13</v>
          </cell>
          <cell r="N40">
            <v>364.4</v>
          </cell>
          <cell r="O40">
            <v>6651.39</v>
          </cell>
          <cell r="P40">
            <v>765.2</v>
          </cell>
          <cell r="Q40">
            <v>615.6</v>
          </cell>
          <cell r="R40">
            <v>11236.55</v>
          </cell>
        </row>
        <row r="41">
          <cell r="E41" t="str">
            <v>0705688318</v>
          </cell>
          <cell r="F41" t="str">
            <v>2023-12</v>
          </cell>
          <cell r="G41" t="str">
            <v>1351000078198387</v>
          </cell>
          <cell r="H41" t="str">
            <v>非自然人</v>
          </cell>
          <cell r="I41" t="str">
            <v>涞源英能新能源科技有限公司</v>
          </cell>
          <cell r="J41">
            <v>17.357</v>
          </cell>
          <cell r="K41">
            <v>17357</v>
          </cell>
          <cell r="L41">
            <v>17009.86</v>
          </cell>
          <cell r="M41">
            <v>0.13</v>
          </cell>
          <cell r="N41">
            <v>364.4</v>
          </cell>
          <cell r="O41">
            <v>6324.89</v>
          </cell>
          <cell r="P41">
            <v>727.64</v>
          </cell>
          <cell r="Q41">
            <v>615.6</v>
          </cell>
          <cell r="R41">
            <v>10684.97</v>
          </cell>
        </row>
        <row r="42">
          <cell r="E42" t="str">
            <v>0705690168</v>
          </cell>
          <cell r="F42" t="str">
            <v>2023-12</v>
          </cell>
          <cell r="G42" t="str">
            <v>1351000079674387</v>
          </cell>
          <cell r="H42" t="str">
            <v>非自然人</v>
          </cell>
          <cell r="I42" t="str">
            <v>涞源英能新能源科技有限公司</v>
          </cell>
          <cell r="J42">
            <v>10.61</v>
          </cell>
          <cell r="K42">
            <v>10610</v>
          </cell>
          <cell r="L42">
            <v>10397.8</v>
          </cell>
          <cell r="M42">
            <v>0.13</v>
          </cell>
          <cell r="N42">
            <v>364.4</v>
          </cell>
          <cell r="O42">
            <v>3866.28</v>
          </cell>
          <cell r="P42">
            <v>444.79</v>
          </cell>
          <cell r="Q42">
            <v>615.6</v>
          </cell>
          <cell r="R42">
            <v>6531.52</v>
          </cell>
        </row>
        <row r="43">
          <cell r="E43" t="str">
            <v>0705691871</v>
          </cell>
          <cell r="F43" t="str">
            <v>2023-12</v>
          </cell>
          <cell r="G43" t="str">
            <v>1351000078103686</v>
          </cell>
          <cell r="H43" t="str">
            <v>非自然人</v>
          </cell>
          <cell r="I43" t="str">
            <v>涞源英能新能源科技有限公司</v>
          </cell>
          <cell r="J43">
            <v>7.602</v>
          </cell>
          <cell r="K43">
            <v>7602</v>
          </cell>
          <cell r="L43">
            <v>7449.96</v>
          </cell>
          <cell r="M43">
            <v>0.13</v>
          </cell>
          <cell r="N43">
            <v>364.4</v>
          </cell>
          <cell r="O43">
            <v>2770.17</v>
          </cell>
          <cell r="P43">
            <v>318.69</v>
          </cell>
          <cell r="Q43">
            <v>615.6</v>
          </cell>
          <cell r="R43">
            <v>4679.79</v>
          </cell>
        </row>
        <row r="44">
          <cell r="E44" t="str">
            <v>0705699569</v>
          </cell>
          <cell r="F44" t="str">
            <v>2023-12</v>
          </cell>
          <cell r="G44" t="str">
            <v>1351000078103460</v>
          </cell>
          <cell r="H44" t="str">
            <v>非自然人</v>
          </cell>
          <cell r="I44" t="str">
            <v>涞源英能新能源科技有限公司</v>
          </cell>
          <cell r="J44">
            <v>27.005</v>
          </cell>
          <cell r="K44">
            <v>27005</v>
          </cell>
          <cell r="L44">
            <v>26464.9</v>
          </cell>
          <cell r="M44">
            <v>0.13</v>
          </cell>
          <cell r="N44">
            <v>364.4</v>
          </cell>
          <cell r="O44">
            <v>9840.62</v>
          </cell>
          <cell r="P44">
            <v>1132.11</v>
          </cell>
          <cell r="Q44">
            <v>615.6</v>
          </cell>
          <cell r="R44">
            <v>16624.28</v>
          </cell>
        </row>
        <row r="45">
          <cell r="E45" t="str">
            <v>0705705343</v>
          </cell>
          <cell r="F45" t="str">
            <v>2023-12</v>
          </cell>
          <cell r="G45" t="str">
            <v>1351000080670281</v>
          </cell>
          <cell r="H45" t="str">
            <v>非自然人</v>
          </cell>
          <cell r="I45" t="str">
            <v>涞源英能新能源科技有限公司</v>
          </cell>
          <cell r="J45">
            <v>25.53</v>
          </cell>
          <cell r="K45">
            <v>25530</v>
          </cell>
          <cell r="L45">
            <v>25019.4</v>
          </cell>
          <cell r="M45">
            <v>0.13</v>
          </cell>
          <cell r="N45">
            <v>364.4</v>
          </cell>
          <cell r="O45">
            <v>9303.13</v>
          </cell>
          <cell r="P45">
            <v>1070.27</v>
          </cell>
          <cell r="Q45">
            <v>615.6</v>
          </cell>
          <cell r="R45">
            <v>15716.27</v>
          </cell>
        </row>
        <row r="46">
          <cell r="E46" t="str">
            <v>0705721604</v>
          </cell>
          <cell r="F46" t="str">
            <v>2023-12</v>
          </cell>
          <cell r="G46" t="str">
            <v>1351000078103740</v>
          </cell>
          <cell r="H46" t="str">
            <v>非自然人</v>
          </cell>
          <cell r="I46" t="str">
            <v>涞源英能新能源科技有限公司</v>
          </cell>
          <cell r="J46">
            <v>29.849</v>
          </cell>
          <cell r="K46">
            <v>29849</v>
          </cell>
          <cell r="L46">
            <v>29252.02</v>
          </cell>
          <cell r="M46">
            <v>0.13</v>
          </cell>
          <cell r="N46">
            <v>364.4</v>
          </cell>
          <cell r="O46">
            <v>10876.98</v>
          </cell>
          <cell r="P46">
            <v>1251.33</v>
          </cell>
          <cell r="Q46">
            <v>615.6</v>
          </cell>
          <cell r="R46">
            <v>18375.04</v>
          </cell>
        </row>
        <row r="47">
          <cell r="E47" t="str">
            <v>0705727497</v>
          </cell>
          <cell r="F47" t="str">
            <v>2023-12</v>
          </cell>
          <cell r="G47" t="str">
            <v>1351000080170734</v>
          </cell>
          <cell r="H47" t="str">
            <v>非自然人</v>
          </cell>
          <cell r="I47" t="str">
            <v>涞源英能新能源科技有限公司</v>
          </cell>
          <cell r="J47">
            <v>22.499</v>
          </cell>
          <cell r="K47">
            <v>22499</v>
          </cell>
          <cell r="L47">
            <v>22049.02</v>
          </cell>
          <cell r="M47">
            <v>0.13</v>
          </cell>
          <cell r="N47">
            <v>364.4</v>
          </cell>
          <cell r="O47">
            <v>8198.64</v>
          </cell>
          <cell r="P47">
            <v>943.21</v>
          </cell>
          <cell r="Q47">
            <v>615.6</v>
          </cell>
          <cell r="R47">
            <v>13850.38</v>
          </cell>
        </row>
        <row r="48">
          <cell r="E48" t="str">
            <v>0719070211</v>
          </cell>
          <cell r="F48" t="str">
            <v>2023-12</v>
          </cell>
          <cell r="G48" t="str">
            <v>1351000079969536</v>
          </cell>
          <cell r="H48" t="str">
            <v>非自然人</v>
          </cell>
          <cell r="I48" t="str">
            <v>涞源英能新能源科技有限公司</v>
          </cell>
          <cell r="J48">
            <v>14.97</v>
          </cell>
          <cell r="K48">
            <v>14970</v>
          </cell>
          <cell r="L48">
            <v>12724.5</v>
          </cell>
          <cell r="M48">
            <v>0.13</v>
          </cell>
          <cell r="N48">
            <v>364.4</v>
          </cell>
          <cell r="O48">
            <v>5455.07</v>
          </cell>
          <cell r="P48">
            <v>627.57</v>
          </cell>
          <cell r="Q48">
            <v>485.6</v>
          </cell>
          <cell r="R48">
            <v>7269.43</v>
          </cell>
        </row>
        <row r="49">
          <cell r="E49" t="str">
            <v>0719903975</v>
          </cell>
          <cell r="F49" t="str">
            <v>2023-12</v>
          </cell>
          <cell r="G49" t="str">
            <v>1351000078198505</v>
          </cell>
          <cell r="H49" t="str">
            <v>非自然人</v>
          </cell>
          <cell r="I49" t="str">
            <v>涞源英能新能源科技有限公司</v>
          </cell>
          <cell r="J49">
            <v>34.462</v>
          </cell>
          <cell r="K49">
            <v>34462</v>
          </cell>
          <cell r="L49">
            <v>29292.7</v>
          </cell>
          <cell r="M49">
            <v>0.13</v>
          </cell>
          <cell r="N49">
            <v>364.4</v>
          </cell>
          <cell r="O49">
            <v>12557.95</v>
          </cell>
          <cell r="P49">
            <v>1444.72</v>
          </cell>
          <cell r="Q49">
            <v>485.6</v>
          </cell>
          <cell r="R49">
            <v>16734.75</v>
          </cell>
        </row>
        <row r="50">
          <cell r="E50" t="str">
            <v>0719905997</v>
          </cell>
          <cell r="F50" t="str">
            <v>2023-12</v>
          </cell>
          <cell r="G50" t="str">
            <v>1351000078198504</v>
          </cell>
          <cell r="H50" t="str">
            <v>非自然人</v>
          </cell>
          <cell r="I50" t="str">
            <v>涞源英能新能源科技有限公司</v>
          </cell>
          <cell r="J50">
            <v>18.876</v>
          </cell>
          <cell r="K50">
            <v>18876</v>
          </cell>
          <cell r="L50">
            <v>16044.6</v>
          </cell>
          <cell r="M50">
            <v>0.13</v>
          </cell>
          <cell r="N50">
            <v>364.4</v>
          </cell>
          <cell r="O50">
            <v>6878.41</v>
          </cell>
          <cell r="P50">
            <v>791.32</v>
          </cell>
          <cell r="Q50">
            <v>485.6</v>
          </cell>
          <cell r="R50">
            <v>9166.19</v>
          </cell>
        </row>
        <row r="51">
          <cell r="E51" t="str">
            <v>0719907036</v>
          </cell>
          <cell r="F51" t="str">
            <v>2023-12</v>
          </cell>
          <cell r="G51" t="str">
            <v>1351000078198496</v>
          </cell>
          <cell r="H51" t="str">
            <v>非自然人</v>
          </cell>
          <cell r="I51" t="str">
            <v>涞源英能新能源科技有限公司</v>
          </cell>
          <cell r="J51">
            <v>33.311</v>
          </cell>
          <cell r="K51">
            <v>33311</v>
          </cell>
          <cell r="L51">
            <v>28314.35</v>
          </cell>
          <cell r="M51">
            <v>0.13</v>
          </cell>
          <cell r="N51">
            <v>364.4</v>
          </cell>
          <cell r="O51">
            <v>12138.53</v>
          </cell>
          <cell r="P51">
            <v>1396.47</v>
          </cell>
          <cell r="Q51">
            <v>485.6</v>
          </cell>
          <cell r="R51">
            <v>16175.82</v>
          </cell>
        </row>
        <row r="52">
          <cell r="E52" t="str">
            <v>0719907209</v>
          </cell>
          <cell r="F52" t="str">
            <v>2023-12</v>
          </cell>
          <cell r="G52" t="str">
            <v>1351000078198503</v>
          </cell>
          <cell r="H52" t="str">
            <v>非自然人</v>
          </cell>
          <cell r="I52" t="str">
            <v>涞源英能新能源科技有限公司</v>
          </cell>
          <cell r="J52">
            <v>35.669</v>
          </cell>
          <cell r="K52">
            <v>35669</v>
          </cell>
          <cell r="L52">
            <v>30318.65</v>
          </cell>
          <cell r="M52">
            <v>0.13</v>
          </cell>
          <cell r="N52">
            <v>364.4</v>
          </cell>
          <cell r="O52">
            <v>12997.78</v>
          </cell>
          <cell r="P52">
            <v>1495.32</v>
          </cell>
          <cell r="Q52">
            <v>485.6</v>
          </cell>
          <cell r="R52">
            <v>17320.87</v>
          </cell>
        </row>
        <row r="53">
          <cell r="E53" t="str">
            <v>0719929731</v>
          </cell>
          <cell r="F53" t="str">
            <v>2023-12</v>
          </cell>
          <cell r="G53" t="str">
            <v>1351000077198442</v>
          </cell>
          <cell r="H53" t="str">
            <v>非自然人</v>
          </cell>
          <cell r="I53" t="str">
            <v>涞源英能新能源科技有限公司</v>
          </cell>
          <cell r="J53">
            <v>8.015</v>
          </cell>
          <cell r="K53">
            <v>8015</v>
          </cell>
          <cell r="L53">
            <v>6812.75</v>
          </cell>
          <cell r="M53">
            <v>0.13</v>
          </cell>
          <cell r="N53">
            <v>364.4</v>
          </cell>
          <cell r="O53">
            <v>2920.67</v>
          </cell>
          <cell r="P53">
            <v>336.01</v>
          </cell>
          <cell r="Q53">
            <v>485.6</v>
          </cell>
          <cell r="R53">
            <v>3892.08</v>
          </cell>
        </row>
        <row r="54">
          <cell r="E54" t="str">
            <v>0719931015</v>
          </cell>
          <cell r="F54" t="str">
            <v>2023-12</v>
          </cell>
          <cell r="G54" t="str">
            <v>1351000077198447</v>
          </cell>
          <cell r="H54" t="str">
            <v>非自然人</v>
          </cell>
          <cell r="I54" t="str">
            <v>涞源英能新能源科技有限公司</v>
          </cell>
          <cell r="J54">
            <v>28.98</v>
          </cell>
          <cell r="K54">
            <v>28980</v>
          </cell>
          <cell r="L54">
            <v>24633</v>
          </cell>
          <cell r="M54">
            <v>0.13</v>
          </cell>
          <cell r="N54">
            <v>364.4</v>
          </cell>
          <cell r="O54">
            <v>10560.31</v>
          </cell>
          <cell r="P54">
            <v>1214.9</v>
          </cell>
          <cell r="Q54">
            <v>485.6</v>
          </cell>
          <cell r="R54">
            <v>14072.69</v>
          </cell>
        </row>
        <row r="55">
          <cell r="E55" t="str">
            <v>0723853929</v>
          </cell>
          <cell r="F55" t="str">
            <v>2023-12</v>
          </cell>
          <cell r="G55" t="str">
            <v>1351000080369829</v>
          </cell>
          <cell r="H55" t="str">
            <v>非自然人</v>
          </cell>
          <cell r="I55" t="str">
            <v>涞源英能新能源科技有限公司</v>
          </cell>
          <cell r="J55">
            <v>32.645</v>
          </cell>
          <cell r="K55">
            <v>32645</v>
          </cell>
          <cell r="L55">
            <v>27748.25</v>
          </cell>
          <cell r="M55">
            <v>0.13</v>
          </cell>
          <cell r="N55">
            <v>364.4</v>
          </cell>
          <cell r="O55">
            <v>11895.84</v>
          </cell>
          <cell r="P55">
            <v>1368.55</v>
          </cell>
          <cell r="Q55">
            <v>485.6</v>
          </cell>
          <cell r="R55">
            <v>15852.41</v>
          </cell>
        </row>
        <row r="56">
          <cell r="E56" t="str">
            <v>0723858083</v>
          </cell>
          <cell r="F56" t="str">
            <v>2023-12</v>
          </cell>
          <cell r="G56" t="str">
            <v>1351000080369837</v>
          </cell>
          <cell r="H56" t="str">
            <v>非自然人</v>
          </cell>
          <cell r="I56" t="str">
            <v>涞源英能新能源科技有限公司</v>
          </cell>
          <cell r="J56">
            <v>33.38</v>
          </cell>
          <cell r="K56">
            <v>33380</v>
          </cell>
          <cell r="L56">
            <v>28373</v>
          </cell>
          <cell r="M56">
            <v>0.13</v>
          </cell>
          <cell r="N56">
            <v>364.4</v>
          </cell>
          <cell r="O56">
            <v>12163.67</v>
          </cell>
          <cell r="P56">
            <v>1399.36</v>
          </cell>
          <cell r="Q56">
            <v>485.6</v>
          </cell>
          <cell r="R56">
            <v>16209.33</v>
          </cell>
        </row>
        <row r="57">
          <cell r="E57" t="str">
            <v>0723880154</v>
          </cell>
          <cell r="F57" t="str">
            <v>2023-12</v>
          </cell>
          <cell r="G57" t="str">
            <v>1351000080369840</v>
          </cell>
          <cell r="H57" t="str">
            <v>非自然人</v>
          </cell>
          <cell r="I57" t="str">
            <v>涞源英能新能源科技有限公司</v>
          </cell>
          <cell r="J57">
            <v>28.188</v>
          </cell>
          <cell r="K57">
            <v>28188</v>
          </cell>
          <cell r="L57">
            <v>23959.8</v>
          </cell>
          <cell r="M57">
            <v>0.13</v>
          </cell>
          <cell r="N57">
            <v>364.4</v>
          </cell>
          <cell r="O57">
            <v>10271.71</v>
          </cell>
          <cell r="P57">
            <v>1181.7</v>
          </cell>
          <cell r="Q57">
            <v>485.6</v>
          </cell>
          <cell r="R57">
            <v>13688.09</v>
          </cell>
        </row>
        <row r="58">
          <cell r="E58" t="str">
            <v>0723886732</v>
          </cell>
          <cell r="F58" t="str">
            <v>2023-12</v>
          </cell>
          <cell r="G58" t="str">
            <v>1351000080369833</v>
          </cell>
          <cell r="H58" t="str">
            <v>非自然人</v>
          </cell>
          <cell r="I58" t="str">
            <v>涞源英能新能源科技有限公司</v>
          </cell>
          <cell r="J58">
            <v>26.507</v>
          </cell>
          <cell r="K58">
            <v>26507</v>
          </cell>
          <cell r="L58">
            <v>22530.95</v>
          </cell>
          <cell r="M58">
            <v>0.13</v>
          </cell>
          <cell r="N58">
            <v>364.4</v>
          </cell>
          <cell r="O58">
            <v>9659.15</v>
          </cell>
          <cell r="P58">
            <v>1111.23</v>
          </cell>
          <cell r="Q58">
            <v>485.6</v>
          </cell>
          <cell r="R58">
            <v>12871.8</v>
          </cell>
        </row>
        <row r="59">
          <cell r="E59" t="str">
            <v>0723895163</v>
          </cell>
          <cell r="F59" t="str">
            <v>2023-12</v>
          </cell>
          <cell r="G59" t="str">
            <v>1351000080369841</v>
          </cell>
          <cell r="H59" t="str">
            <v>非自然人</v>
          </cell>
          <cell r="I59" t="str">
            <v>涞源英能新能源科技有限公司</v>
          </cell>
          <cell r="J59">
            <v>27.966</v>
          </cell>
          <cell r="K59">
            <v>27966</v>
          </cell>
          <cell r="L59">
            <v>23771.1</v>
          </cell>
          <cell r="M59">
            <v>0.13</v>
          </cell>
          <cell r="N59">
            <v>364.4</v>
          </cell>
          <cell r="O59">
            <v>10190.81</v>
          </cell>
          <cell r="P59">
            <v>1172.39</v>
          </cell>
          <cell r="Q59">
            <v>485.6</v>
          </cell>
          <cell r="R59">
            <v>13580.29</v>
          </cell>
        </row>
        <row r="60">
          <cell r="E60" t="str">
            <v>0723901569</v>
          </cell>
          <cell r="F60" t="str">
            <v>2023-12</v>
          </cell>
          <cell r="G60" t="str">
            <v>1351000080369834</v>
          </cell>
          <cell r="H60" t="str">
            <v>非自然人</v>
          </cell>
          <cell r="I60" t="str">
            <v>涞源英能新能源科技有限公司</v>
          </cell>
          <cell r="J60">
            <v>28.106</v>
          </cell>
          <cell r="K60">
            <v>28106</v>
          </cell>
          <cell r="L60">
            <v>23890.1</v>
          </cell>
          <cell r="M60">
            <v>0.13</v>
          </cell>
          <cell r="N60">
            <v>364.4</v>
          </cell>
          <cell r="O60">
            <v>10241.83</v>
          </cell>
          <cell r="P60">
            <v>1178.26</v>
          </cell>
          <cell r="Q60">
            <v>485.6</v>
          </cell>
          <cell r="R60">
            <v>13648.27</v>
          </cell>
        </row>
        <row r="61">
          <cell r="E61" t="str">
            <v>0723904047</v>
          </cell>
          <cell r="F61" t="str">
            <v>2023-12</v>
          </cell>
          <cell r="G61" t="str">
            <v>1351000080369843</v>
          </cell>
          <cell r="H61" t="str">
            <v>非自然人</v>
          </cell>
          <cell r="I61" t="str">
            <v>涞源英能新能源科技有限公司</v>
          </cell>
          <cell r="J61">
            <v>30.109</v>
          </cell>
          <cell r="K61">
            <v>30109</v>
          </cell>
          <cell r="L61">
            <v>25592.65</v>
          </cell>
          <cell r="M61">
            <v>0.13</v>
          </cell>
          <cell r="N61">
            <v>364.4</v>
          </cell>
          <cell r="O61">
            <v>10971.72</v>
          </cell>
          <cell r="P61">
            <v>1262.23</v>
          </cell>
          <cell r="Q61">
            <v>485.6</v>
          </cell>
          <cell r="R61">
            <v>14620.93</v>
          </cell>
        </row>
        <row r="62">
          <cell r="E62" t="str">
            <v>0723906551</v>
          </cell>
          <cell r="F62" t="str">
            <v>2023-12</v>
          </cell>
          <cell r="G62" t="str">
            <v>1351000080369836</v>
          </cell>
          <cell r="H62" t="str">
            <v>非自然人</v>
          </cell>
          <cell r="I62" t="str">
            <v>涞源英能新能源科技有限公司</v>
          </cell>
          <cell r="J62">
            <v>30.509</v>
          </cell>
          <cell r="K62">
            <v>30509</v>
          </cell>
          <cell r="L62">
            <v>25932.65</v>
          </cell>
          <cell r="M62">
            <v>0.13</v>
          </cell>
          <cell r="N62">
            <v>364.4</v>
          </cell>
          <cell r="O62">
            <v>11117.48</v>
          </cell>
          <cell r="P62">
            <v>1279</v>
          </cell>
          <cell r="Q62">
            <v>485.6</v>
          </cell>
          <cell r="R62">
            <v>14815.17</v>
          </cell>
        </row>
        <row r="63">
          <cell r="E63" t="str">
            <v>0723906782</v>
          </cell>
          <cell r="F63" t="str">
            <v>2023-12</v>
          </cell>
          <cell r="G63" t="str">
            <v>1351000080369842</v>
          </cell>
          <cell r="H63" t="str">
            <v>非自然人</v>
          </cell>
          <cell r="I63" t="str">
            <v>涞源英能新能源科技有限公司</v>
          </cell>
          <cell r="J63">
            <v>9.061</v>
          </cell>
          <cell r="K63">
            <v>9061</v>
          </cell>
          <cell r="L63">
            <v>7701.85</v>
          </cell>
          <cell r="M63">
            <v>0.13</v>
          </cell>
          <cell r="N63">
            <v>364.4</v>
          </cell>
          <cell r="O63">
            <v>3301.83</v>
          </cell>
          <cell r="P63">
            <v>379.86</v>
          </cell>
          <cell r="Q63">
            <v>485.6</v>
          </cell>
          <cell r="R63">
            <v>4400.02</v>
          </cell>
        </row>
        <row r="64">
          <cell r="E64" t="str">
            <v>0723907394</v>
          </cell>
          <cell r="F64" t="str">
            <v>2023-12</v>
          </cell>
          <cell r="G64" t="str">
            <v>1351000080369832</v>
          </cell>
          <cell r="H64" t="str">
            <v>非自然人</v>
          </cell>
          <cell r="I64" t="str">
            <v>涞源英能新能源科技有限公司</v>
          </cell>
          <cell r="J64">
            <v>12.23</v>
          </cell>
          <cell r="K64">
            <v>12230</v>
          </cell>
          <cell r="L64">
            <v>10395.5</v>
          </cell>
          <cell r="M64">
            <v>0.13</v>
          </cell>
          <cell r="N64">
            <v>364.4</v>
          </cell>
          <cell r="O64">
            <v>4456.61</v>
          </cell>
          <cell r="P64">
            <v>512.71</v>
          </cell>
          <cell r="Q64">
            <v>485.6</v>
          </cell>
          <cell r="R64">
            <v>5938.89</v>
          </cell>
        </row>
        <row r="65">
          <cell r="E65" t="str">
            <v>0723907697</v>
          </cell>
          <cell r="F65" t="str">
            <v>2023-12</v>
          </cell>
          <cell r="G65" t="str">
            <v>1351000077198921</v>
          </cell>
          <cell r="H65" t="str">
            <v>非自然人</v>
          </cell>
          <cell r="I65" t="str">
            <v>涞源英能新能源科技有限公司</v>
          </cell>
          <cell r="J65">
            <v>40.909</v>
          </cell>
          <cell r="K65">
            <v>40909</v>
          </cell>
          <cell r="L65">
            <v>34772.65</v>
          </cell>
          <cell r="M65">
            <v>0.13</v>
          </cell>
          <cell r="N65">
            <v>364.4</v>
          </cell>
          <cell r="O65">
            <v>14907.24</v>
          </cell>
          <cell r="P65">
            <v>1714.99</v>
          </cell>
          <cell r="Q65">
            <v>485.6</v>
          </cell>
          <cell r="R65">
            <v>19865.41</v>
          </cell>
        </row>
        <row r="66">
          <cell r="E66" t="str">
            <v>0723907831</v>
          </cell>
          <cell r="F66" t="str">
            <v>2023-12</v>
          </cell>
          <cell r="G66" t="str">
            <v>1351000077198900</v>
          </cell>
          <cell r="H66" t="str">
            <v>非自然人</v>
          </cell>
          <cell r="I66" t="str">
            <v>涞源英能新能源科技有限公司</v>
          </cell>
          <cell r="J66">
            <v>21.175</v>
          </cell>
          <cell r="K66">
            <v>21175</v>
          </cell>
          <cell r="L66">
            <v>17998.75</v>
          </cell>
          <cell r="M66">
            <v>0.13</v>
          </cell>
          <cell r="N66">
            <v>364.4</v>
          </cell>
          <cell r="O66">
            <v>7716.17</v>
          </cell>
          <cell r="P66">
            <v>887.7</v>
          </cell>
          <cell r="Q66">
            <v>485.6</v>
          </cell>
          <cell r="R66">
            <v>10282.58</v>
          </cell>
        </row>
        <row r="67">
          <cell r="E67" t="str">
            <v>0723907873</v>
          </cell>
          <cell r="F67" t="str">
            <v>2023-12</v>
          </cell>
          <cell r="G67" t="str">
            <v>1351000077198907</v>
          </cell>
          <cell r="H67" t="str">
            <v>非自然人</v>
          </cell>
          <cell r="I67" t="str">
            <v>涞源英能新能源科技有限公司</v>
          </cell>
          <cell r="J67">
            <v>40.38</v>
          </cell>
          <cell r="K67">
            <v>40380</v>
          </cell>
          <cell r="L67">
            <v>34323</v>
          </cell>
          <cell r="M67">
            <v>0.13</v>
          </cell>
          <cell r="N67">
            <v>364.4</v>
          </cell>
          <cell r="O67">
            <v>14714.47</v>
          </cell>
          <cell r="P67">
            <v>1692.82</v>
          </cell>
          <cell r="Q67">
            <v>485.6</v>
          </cell>
          <cell r="R67">
            <v>19608.53</v>
          </cell>
        </row>
        <row r="68">
          <cell r="E68" t="str">
            <v>0723907945</v>
          </cell>
          <cell r="F68" t="str">
            <v>2023-12</v>
          </cell>
          <cell r="G68" t="str">
            <v>1351000077198914</v>
          </cell>
          <cell r="H68" t="str">
            <v>非自然人</v>
          </cell>
          <cell r="I68" t="str">
            <v>涞源英能新能源科技有限公司</v>
          </cell>
          <cell r="J68">
            <v>18.034</v>
          </cell>
          <cell r="K68">
            <v>18034</v>
          </cell>
          <cell r="L68">
            <v>15328.9</v>
          </cell>
          <cell r="M68">
            <v>0.13</v>
          </cell>
          <cell r="N68">
            <v>364.4</v>
          </cell>
          <cell r="O68">
            <v>6571.59</v>
          </cell>
          <cell r="P68">
            <v>756.02</v>
          </cell>
          <cell r="Q68">
            <v>485.6</v>
          </cell>
          <cell r="R68">
            <v>8757.31</v>
          </cell>
        </row>
        <row r="69">
          <cell r="E69" t="str">
            <v>0723908111</v>
          </cell>
          <cell r="F69" t="str">
            <v>2023-12</v>
          </cell>
          <cell r="G69" t="str">
            <v>1351000077198898</v>
          </cell>
          <cell r="H69" t="str">
            <v>非自然人</v>
          </cell>
          <cell r="I69" t="str">
            <v>涞源英能新能源科技有限公司</v>
          </cell>
          <cell r="J69">
            <v>28.511</v>
          </cell>
          <cell r="K69">
            <v>28511</v>
          </cell>
          <cell r="L69">
            <v>24234.35</v>
          </cell>
          <cell r="M69">
            <v>0.13</v>
          </cell>
          <cell r="N69">
            <v>364.4</v>
          </cell>
          <cell r="O69">
            <v>10389.41</v>
          </cell>
          <cell r="P69">
            <v>1195.24</v>
          </cell>
          <cell r="Q69">
            <v>485.6</v>
          </cell>
          <cell r="R69">
            <v>13844.94</v>
          </cell>
        </row>
        <row r="70">
          <cell r="E70" t="str">
            <v>0723908166</v>
          </cell>
          <cell r="F70" t="str">
            <v>2023-12</v>
          </cell>
          <cell r="G70" t="str">
            <v>1351000077198902</v>
          </cell>
          <cell r="H70" t="str">
            <v>非自然人</v>
          </cell>
          <cell r="I70" t="str">
            <v>涞源英能新能源科技有限公司</v>
          </cell>
          <cell r="J70">
            <v>37.625</v>
          </cell>
          <cell r="K70">
            <v>37625</v>
          </cell>
          <cell r="L70">
            <v>31981.25</v>
          </cell>
          <cell r="M70">
            <v>0.13</v>
          </cell>
          <cell r="N70">
            <v>364.4</v>
          </cell>
          <cell r="O70">
            <v>13710.55</v>
          </cell>
          <cell r="P70">
            <v>1577.32</v>
          </cell>
          <cell r="Q70">
            <v>485.6</v>
          </cell>
          <cell r="R70">
            <v>18270.7</v>
          </cell>
        </row>
        <row r="71">
          <cell r="E71" t="str">
            <v>0723908502</v>
          </cell>
          <cell r="F71" t="str">
            <v>2023-12</v>
          </cell>
          <cell r="G71" t="str">
            <v>1351000077198908</v>
          </cell>
          <cell r="H71" t="str">
            <v>非自然人</v>
          </cell>
          <cell r="I71" t="str">
            <v>涞源英能新能源科技有限公司</v>
          </cell>
          <cell r="J71">
            <v>31.241</v>
          </cell>
          <cell r="K71">
            <v>31241</v>
          </cell>
          <cell r="L71">
            <v>26554.85</v>
          </cell>
          <cell r="M71">
            <v>0.13</v>
          </cell>
          <cell r="N71">
            <v>364.4</v>
          </cell>
          <cell r="O71">
            <v>11384.22</v>
          </cell>
          <cell r="P71">
            <v>1309.69</v>
          </cell>
          <cell r="Q71">
            <v>485.6</v>
          </cell>
          <cell r="R71">
            <v>15170.63</v>
          </cell>
        </row>
        <row r="72">
          <cell r="E72" t="str">
            <v>0723911007</v>
          </cell>
          <cell r="F72" t="str">
            <v>2023-12</v>
          </cell>
          <cell r="G72" t="str">
            <v>1351000077198917</v>
          </cell>
          <cell r="H72" t="str">
            <v>非自然人</v>
          </cell>
          <cell r="I72" t="str">
            <v>涞源英能新能源科技有限公司</v>
          </cell>
          <cell r="J72">
            <v>35.747</v>
          </cell>
          <cell r="K72">
            <v>35747</v>
          </cell>
          <cell r="L72">
            <v>30384.95</v>
          </cell>
          <cell r="M72">
            <v>0.13</v>
          </cell>
          <cell r="N72">
            <v>364.4</v>
          </cell>
          <cell r="O72">
            <v>13026.21</v>
          </cell>
          <cell r="P72">
            <v>1498.59</v>
          </cell>
          <cell r="Q72">
            <v>485.6</v>
          </cell>
          <cell r="R72">
            <v>17358.74</v>
          </cell>
        </row>
        <row r="73">
          <cell r="E73" t="str">
            <v>0723917379</v>
          </cell>
          <cell r="F73" t="str">
            <v>2023-12</v>
          </cell>
          <cell r="G73" t="str">
            <v>1351000081094894</v>
          </cell>
          <cell r="H73" t="str">
            <v>非自然人</v>
          </cell>
          <cell r="I73" t="str">
            <v>涞源英能新能源科技有限公司</v>
          </cell>
          <cell r="J73">
            <v>20.828</v>
          </cell>
          <cell r="K73">
            <v>20828</v>
          </cell>
          <cell r="L73">
            <v>17703.8</v>
          </cell>
          <cell r="M73">
            <v>0.13</v>
          </cell>
          <cell r="N73">
            <v>364.4</v>
          </cell>
          <cell r="O73">
            <v>7589.72</v>
          </cell>
          <cell r="P73">
            <v>873.15</v>
          </cell>
          <cell r="Q73">
            <v>485.6</v>
          </cell>
          <cell r="R73">
            <v>10114.08</v>
          </cell>
        </row>
        <row r="74">
          <cell r="E74" t="str">
            <v>0723927107</v>
          </cell>
          <cell r="F74" t="str">
            <v>2023-12</v>
          </cell>
          <cell r="G74" t="str">
            <v>1351000081094868</v>
          </cell>
          <cell r="H74" t="str">
            <v>非自然人</v>
          </cell>
          <cell r="I74" t="str">
            <v>涞源英能新能源科技有限公司</v>
          </cell>
          <cell r="J74">
            <v>19.272</v>
          </cell>
          <cell r="K74">
            <v>19272</v>
          </cell>
          <cell r="L74">
            <v>16381.2</v>
          </cell>
          <cell r="M74">
            <v>0.13</v>
          </cell>
          <cell r="N74">
            <v>364.4</v>
          </cell>
          <cell r="O74">
            <v>7022.72</v>
          </cell>
          <cell r="P74">
            <v>807.92</v>
          </cell>
          <cell r="Q74">
            <v>485.6</v>
          </cell>
          <cell r="R74">
            <v>9358.48</v>
          </cell>
        </row>
        <row r="75">
          <cell r="E75" t="str">
            <v>0723927149</v>
          </cell>
          <cell r="F75" t="str">
            <v>2023-12</v>
          </cell>
          <cell r="G75" t="str">
            <v>1351000081094902</v>
          </cell>
          <cell r="H75" t="str">
            <v>非自然人</v>
          </cell>
          <cell r="I75" t="str">
            <v>涞源英能新能源科技有限公司</v>
          </cell>
          <cell r="J75">
            <v>18.912</v>
          </cell>
          <cell r="K75">
            <v>18912</v>
          </cell>
          <cell r="L75">
            <v>16075.2</v>
          </cell>
          <cell r="M75">
            <v>0.13</v>
          </cell>
          <cell r="N75">
            <v>364.4</v>
          </cell>
          <cell r="O75">
            <v>6891.53</v>
          </cell>
          <cell r="P75">
            <v>792.83</v>
          </cell>
          <cell r="Q75">
            <v>485.6</v>
          </cell>
          <cell r="R75">
            <v>9183.67</v>
          </cell>
        </row>
        <row r="76">
          <cell r="E76" t="str">
            <v>0723927208</v>
          </cell>
          <cell r="F76" t="str">
            <v>2023-12</v>
          </cell>
          <cell r="G76" t="str">
            <v>1351000081094912</v>
          </cell>
          <cell r="H76" t="str">
            <v>非自然人</v>
          </cell>
          <cell r="I76" t="str">
            <v>涞源英能新能源科技有限公司</v>
          </cell>
          <cell r="J76">
            <v>23.338</v>
          </cell>
          <cell r="K76">
            <v>23338</v>
          </cell>
          <cell r="L76">
            <v>19837.3</v>
          </cell>
          <cell r="M76">
            <v>0.13</v>
          </cell>
          <cell r="N76">
            <v>364.4</v>
          </cell>
          <cell r="O76">
            <v>8504.37</v>
          </cell>
          <cell r="P76">
            <v>978.38</v>
          </cell>
          <cell r="Q76">
            <v>485.6</v>
          </cell>
          <cell r="R76">
            <v>11332.93</v>
          </cell>
        </row>
        <row r="77">
          <cell r="E77" t="str">
            <v>0723927279</v>
          </cell>
          <cell r="F77" t="str">
            <v>2023-12</v>
          </cell>
          <cell r="G77" t="str">
            <v>1351000081094918</v>
          </cell>
          <cell r="H77" t="str">
            <v>非自然人</v>
          </cell>
          <cell r="I77" t="str">
            <v>涞源英能新能源科技有限公司</v>
          </cell>
          <cell r="J77">
            <v>20.06</v>
          </cell>
          <cell r="K77">
            <v>20060</v>
          </cell>
          <cell r="L77">
            <v>17051</v>
          </cell>
          <cell r="M77">
            <v>0.13</v>
          </cell>
          <cell r="N77">
            <v>364.4</v>
          </cell>
          <cell r="O77">
            <v>7309.86</v>
          </cell>
          <cell r="P77">
            <v>840.96</v>
          </cell>
          <cell r="Q77">
            <v>485.6</v>
          </cell>
          <cell r="R77">
            <v>9741.14</v>
          </cell>
        </row>
        <row r="78">
          <cell r="E78" t="str">
            <v>0723927367</v>
          </cell>
          <cell r="F78" t="str">
            <v>2023-12</v>
          </cell>
          <cell r="G78" t="str">
            <v>1351000081094906</v>
          </cell>
          <cell r="H78" t="str">
            <v>非自然人</v>
          </cell>
          <cell r="I78" t="str">
            <v>涞源英能新能源科技有限公司</v>
          </cell>
          <cell r="J78">
            <v>22.182</v>
          </cell>
          <cell r="K78">
            <v>22182</v>
          </cell>
          <cell r="L78">
            <v>18854.7</v>
          </cell>
          <cell r="M78">
            <v>0.13</v>
          </cell>
          <cell r="N78">
            <v>364.4</v>
          </cell>
          <cell r="O78">
            <v>8083.12</v>
          </cell>
          <cell r="P78">
            <v>929.92</v>
          </cell>
          <cell r="Q78">
            <v>485.6</v>
          </cell>
          <cell r="R78">
            <v>10771.58</v>
          </cell>
        </row>
        <row r="79">
          <cell r="E79" t="str">
            <v>0723927426</v>
          </cell>
          <cell r="F79" t="str">
            <v>2023-12</v>
          </cell>
          <cell r="G79" t="str">
            <v>1351000081094860</v>
          </cell>
          <cell r="H79" t="str">
            <v>非自然人</v>
          </cell>
          <cell r="I79" t="str">
            <v>涞源英能新能源科技有限公司</v>
          </cell>
          <cell r="J79">
            <v>19.411</v>
          </cell>
          <cell r="K79">
            <v>19411</v>
          </cell>
          <cell r="L79">
            <v>16499.35</v>
          </cell>
          <cell r="M79">
            <v>0.13</v>
          </cell>
          <cell r="N79">
            <v>364.4</v>
          </cell>
          <cell r="O79">
            <v>7073.37</v>
          </cell>
          <cell r="P79">
            <v>813.75</v>
          </cell>
          <cell r="Q79">
            <v>485.6</v>
          </cell>
          <cell r="R79">
            <v>9425.98</v>
          </cell>
        </row>
        <row r="80">
          <cell r="E80" t="str">
            <v>0723928953</v>
          </cell>
          <cell r="F80" t="str">
            <v>2023-12</v>
          </cell>
          <cell r="G80" t="str">
            <v>1351000077198925</v>
          </cell>
          <cell r="H80" t="str">
            <v>非自然人</v>
          </cell>
          <cell r="I80" t="str">
            <v>涞源英能新能源科技有限公司</v>
          </cell>
          <cell r="J80">
            <v>39.265</v>
          </cell>
          <cell r="K80">
            <v>39265</v>
          </cell>
          <cell r="L80">
            <v>33375.25</v>
          </cell>
          <cell r="M80">
            <v>0.13</v>
          </cell>
          <cell r="N80">
            <v>364.4</v>
          </cell>
          <cell r="O80">
            <v>14308.17</v>
          </cell>
          <cell r="P80">
            <v>1646.07</v>
          </cell>
          <cell r="Q80">
            <v>485.6</v>
          </cell>
          <cell r="R80">
            <v>19067.08</v>
          </cell>
        </row>
        <row r="81">
          <cell r="E81" t="str">
            <v>0723930295</v>
          </cell>
          <cell r="F81" t="str">
            <v>2023-12</v>
          </cell>
          <cell r="G81" t="str">
            <v>1351000081094887</v>
          </cell>
          <cell r="H81" t="str">
            <v>非自然人</v>
          </cell>
          <cell r="I81" t="str">
            <v>涞源英能新能源科技有限公司</v>
          </cell>
          <cell r="J81">
            <v>18.901</v>
          </cell>
          <cell r="K81">
            <v>18901</v>
          </cell>
          <cell r="L81">
            <v>16065.85</v>
          </cell>
          <cell r="M81">
            <v>0.13</v>
          </cell>
          <cell r="N81">
            <v>364.4</v>
          </cell>
          <cell r="O81">
            <v>6887.52</v>
          </cell>
          <cell r="P81">
            <v>792.37</v>
          </cell>
          <cell r="Q81">
            <v>485.6</v>
          </cell>
          <cell r="R81">
            <v>9178.33</v>
          </cell>
        </row>
        <row r="82">
          <cell r="E82" t="str">
            <v>0723931269</v>
          </cell>
          <cell r="F82" t="str">
            <v>2023-12</v>
          </cell>
          <cell r="G82" t="str">
            <v>1351000081094872</v>
          </cell>
          <cell r="H82" t="str">
            <v>非自然人</v>
          </cell>
          <cell r="I82" t="str">
            <v>涞源英能新能源科技有限公司</v>
          </cell>
          <cell r="J82">
            <v>15.744</v>
          </cell>
          <cell r="K82">
            <v>15744</v>
          </cell>
          <cell r="L82">
            <v>13382.4</v>
          </cell>
          <cell r="M82">
            <v>0.13</v>
          </cell>
          <cell r="N82">
            <v>364.4</v>
          </cell>
          <cell r="O82">
            <v>5737.11</v>
          </cell>
          <cell r="P82">
            <v>660.02</v>
          </cell>
          <cell r="Q82">
            <v>485.6</v>
          </cell>
          <cell r="R82">
            <v>7645.29</v>
          </cell>
        </row>
        <row r="83">
          <cell r="E83" t="str">
            <v>0723933816</v>
          </cell>
          <cell r="F83" t="str">
            <v>2023-12</v>
          </cell>
          <cell r="G83" t="str">
            <v>1351000077198904</v>
          </cell>
          <cell r="H83" t="str">
            <v>非自然人</v>
          </cell>
          <cell r="I83" t="str">
            <v>涞源英能新能源科技有限公司</v>
          </cell>
          <cell r="J83">
            <v>34.033</v>
          </cell>
          <cell r="K83">
            <v>34033</v>
          </cell>
          <cell r="L83">
            <v>28928.05</v>
          </cell>
          <cell r="M83">
            <v>0.13</v>
          </cell>
          <cell r="N83">
            <v>364.4</v>
          </cell>
          <cell r="O83">
            <v>12401.63</v>
          </cell>
          <cell r="P83">
            <v>1426.74</v>
          </cell>
          <cell r="Q83">
            <v>485.6</v>
          </cell>
          <cell r="R83">
            <v>16526.42</v>
          </cell>
        </row>
        <row r="84">
          <cell r="E84" t="str">
            <v>0723934170</v>
          </cell>
          <cell r="F84" t="str">
            <v>2023-12</v>
          </cell>
          <cell r="G84" t="str">
            <v>1351000077198910</v>
          </cell>
          <cell r="H84" t="str">
            <v>非自然人</v>
          </cell>
          <cell r="I84" t="str">
            <v>涞源英能新能源科技有限公司</v>
          </cell>
          <cell r="J84">
            <v>38.278</v>
          </cell>
          <cell r="K84">
            <v>38278</v>
          </cell>
          <cell r="L84">
            <v>32536.3</v>
          </cell>
          <cell r="M84">
            <v>0.13</v>
          </cell>
          <cell r="N84">
            <v>364.4</v>
          </cell>
          <cell r="O84">
            <v>13948.5</v>
          </cell>
          <cell r="P84">
            <v>1604.69</v>
          </cell>
          <cell r="Q84">
            <v>485.6</v>
          </cell>
          <cell r="R84">
            <v>18587.8</v>
          </cell>
        </row>
        <row r="85">
          <cell r="E85" t="str">
            <v>0723948287</v>
          </cell>
          <cell r="F85" t="str">
            <v>2023-12</v>
          </cell>
          <cell r="G85" t="str">
            <v>1351000077198916</v>
          </cell>
          <cell r="H85" t="str">
            <v>非自然人</v>
          </cell>
          <cell r="I85" t="str">
            <v>涞源英能新能源科技有限公司</v>
          </cell>
          <cell r="J85">
            <v>34.372</v>
          </cell>
          <cell r="K85">
            <v>34372</v>
          </cell>
          <cell r="L85">
            <v>29216.2</v>
          </cell>
          <cell r="M85">
            <v>0.13</v>
          </cell>
          <cell r="N85">
            <v>364.4</v>
          </cell>
          <cell r="O85">
            <v>12525.16</v>
          </cell>
          <cell r="P85">
            <v>1440.95</v>
          </cell>
          <cell r="Q85">
            <v>485.6</v>
          </cell>
          <cell r="R85">
            <v>16691.04</v>
          </cell>
        </row>
        <row r="86">
          <cell r="E86" t="str">
            <v>0723950271</v>
          </cell>
          <cell r="F86" t="str">
            <v>2023-12</v>
          </cell>
          <cell r="G86" t="str">
            <v>1351000077198924</v>
          </cell>
          <cell r="H86" t="str">
            <v>非自然人</v>
          </cell>
          <cell r="I86" t="str">
            <v>涞源英能新能源科技有限公司</v>
          </cell>
          <cell r="J86">
            <v>34.152</v>
          </cell>
          <cell r="K86">
            <v>34152</v>
          </cell>
          <cell r="L86">
            <v>29029.2</v>
          </cell>
          <cell r="M86">
            <v>0.13</v>
          </cell>
          <cell r="N86">
            <v>364.4</v>
          </cell>
          <cell r="O86">
            <v>12444.99</v>
          </cell>
          <cell r="P86">
            <v>1431.72</v>
          </cell>
          <cell r="Q86">
            <v>485.6</v>
          </cell>
          <cell r="R86">
            <v>16584.21</v>
          </cell>
        </row>
        <row r="87">
          <cell r="E87" t="str">
            <v>0723950659</v>
          </cell>
          <cell r="F87" t="str">
            <v>2023-12</v>
          </cell>
          <cell r="G87" t="str">
            <v>1351000077198920</v>
          </cell>
          <cell r="H87" t="str">
            <v>非自然人</v>
          </cell>
          <cell r="I87" t="str">
            <v>涞源英能新能源科技有限公司</v>
          </cell>
          <cell r="J87">
            <v>30.293</v>
          </cell>
          <cell r="K87">
            <v>30293</v>
          </cell>
          <cell r="L87">
            <v>25749.05</v>
          </cell>
          <cell r="M87">
            <v>0.13</v>
          </cell>
          <cell r="N87">
            <v>364.4</v>
          </cell>
          <cell r="O87">
            <v>11038.77</v>
          </cell>
          <cell r="P87">
            <v>1269.95</v>
          </cell>
          <cell r="Q87">
            <v>485.6</v>
          </cell>
          <cell r="R87">
            <v>14710.28</v>
          </cell>
        </row>
        <row r="88">
          <cell r="E88" t="str">
            <v>0723950880</v>
          </cell>
          <cell r="F88" t="str">
            <v>2023-12</v>
          </cell>
          <cell r="G88" t="str">
            <v>1351000077198906</v>
          </cell>
          <cell r="H88" t="str">
            <v>非自然人</v>
          </cell>
          <cell r="I88" t="str">
            <v>涞源英能新能源科技有限公司</v>
          </cell>
          <cell r="J88">
            <v>28.505</v>
          </cell>
          <cell r="K88">
            <v>28505</v>
          </cell>
          <cell r="L88">
            <v>24229.25</v>
          </cell>
          <cell r="M88">
            <v>0.13</v>
          </cell>
          <cell r="N88">
            <v>364.4</v>
          </cell>
          <cell r="O88">
            <v>10387.22</v>
          </cell>
          <cell r="P88">
            <v>1194.99</v>
          </cell>
          <cell r="Q88">
            <v>485.6</v>
          </cell>
          <cell r="R88">
            <v>13842.03</v>
          </cell>
        </row>
        <row r="89">
          <cell r="E89" t="str">
            <v>0723956686</v>
          </cell>
          <cell r="F89" t="str">
            <v>2023-12</v>
          </cell>
          <cell r="G89" t="str">
            <v>1351000077198915</v>
          </cell>
          <cell r="H89" t="str">
            <v>非自然人</v>
          </cell>
          <cell r="I89" t="str">
            <v>涞源英能新能源科技有限公司</v>
          </cell>
          <cell r="J89">
            <v>30.352</v>
          </cell>
          <cell r="K89">
            <v>30352</v>
          </cell>
          <cell r="L89">
            <v>25799.2</v>
          </cell>
          <cell r="M89">
            <v>0.13</v>
          </cell>
          <cell r="N89">
            <v>364.4</v>
          </cell>
          <cell r="O89">
            <v>11060.27</v>
          </cell>
          <cell r="P89">
            <v>1272.42</v>
          </cell>
          <cell r="Q89">
            <v>485.6</v>
          </cell>
          <cell r="R89">
            <v>14738.93</v>
          </cell>
        </row>
        <row r="90">
          <cell r="E90" t="str">
            <v>0723956833</v>
          </cell>
          <cell r="F90" t="str">
            <v>2023-12</v>
          </cell>
          <cell r="G90" t="str">
            <v>1351000077198922</v>
          </cell>
          <cell r="H90" t="str">
            <v>非自然人</v>
          </cell>
          <cell r="I90" t="str">
            <v>涞源英能新能源科技有限公司</v>
          </cell>
          <cell r="J90">
            <v>37.313</v>
          </cell>
          <cell r="K90">
            <v>37313</v>
          </cell>
          <cell r="L90">
            <v>31716.05</v>
          </cell>
          <cell r="M90">
            <v>0.13</v>
          </cell>
          <cell r="N90">
            <v>364.4</v>
          </cell>
          <cell r="O90">
            <v>13596.86</v>
          </cell>
          <cell r="P90">
            <v>1564.24</v>
          </cell>
          <cell r="Q90">
            <v>485.6</v>
          </cell>
          <cell r="R90">
            <v>18119.19</v>
          </cell>
        </row>
        <row r="91">
          <cell r="E91" t="str">
            <v>0723960591</v>
          </cell>
          <cell r="F91" t="str">
            <v>2023-12</v>
          </cell>
          <cell r="G91" t="str">
            <v>1351000077198899</v>
          </cell>
          <cell r="H91" t="str">
            <v>非自然人</v>
          </cell>
          <cell r="I91" t="str">
            <v>涞源英能新能源科技有限公司</v>
          </cell>
          <cell r="J91">
            <v>34.588</v>
          </cell>
          <cell r="K91">
            <v>34588</v>
          </cell>
          <cell r="L91">
            <v>29399.8</v>
          </cell>
          <cell r="M91">
            <v>0.13</v>
          </cell>
          <cell r="N91">
            <v>364.4</v>
          </cell>
          <cell r="O91">
            <v>12603.87</v>
          </cell>
          <cell r="P91">
            <v>1450</v>
          </cell>
          <cell r="Q91">
            <v>485.6</v>
          </cell>
          <cell r="R91">
            <v>16795.93</v>
          </cell>
        </row>
        <row r="92">
          <cell r="E92" t="str">
            <v>0723960852</v>
          </cell>
          <cell r="F92" t="str">
            <v>2023-12</v>
          </cell>
          <cell r="G92" t="str">
            <v>1351000077198901</v>
          </cell>
          <cell r="H92" t="str">
            <v>非自然人</v>
          </cell>
          <cell r="I92" t="str">
            <v>涞源英能新能源科技有限公司</v>
          </cell>
          <cell r="J92">
            <v>35.525</v>
          </cell>
          <cell r="K92">
            <v>35525</v>
          </cell>
          <cell r="L92">
            <v>30196.25</v>
          </cell>
          <cell r="M92">
            <v>0.13</v>
          </cell>
          <cell r="N92">
            <v>364.4</v>
          </cell>
          <cell r="O92">
            <v>12945.31</v>
          </cell>
          <cell r="P92">
            <v>1489.28</v>
          </cell>
          <cell r="Q92">
            <v>485.6</v>
          </cell>
          <cell r="R92">
            <v>17250.94</v>
          </cell>
        </row>
        <row r="93">
          <cell r="E93" t="str">
            <v>0723962005</v>
          </cell>
          <cell r="F93" t="str">
            <v>2023-12</v>
          </cell>
          <cell r="G93" t="str">
            <v>1351000077198909</v>
          </cell>
          <cell r="H93" t="str">
            <v>非自然人</v>
          </cell>
          <cell r="I93" t="str">
            <v>涞源英能新能源科技有限公司</v>
          </cell>
          <cell r="J93">
            <v>35.411</v>
          </cell>
          <cell r="K93">
            <v>35411</v>
          </cell>
          <cell r="L93">
            <v>30099.35</v>
          </cell>
          <cell r="M93">
            <v>0.13</v>
          </cell>
          <cell r="N93">
            <v>364.4</v>
          </cell>
          <cell r="O93">
            <v>12903.77</v>
          </cell>
          <cell r="P93">
            <v>1484.5</v>
          </cell>
          <cell r="Q93">
            <v>485.6</v>
          </cell>
          <cell r="R93">
            <v>17195.58</v>
          </cell>
        </row>
        <row r="94">
          <cell r="E94" t="str">
            <v>0723963499</v>
          </cell>
          <cell r="F94" t="str">
            <v>2023-12</v>
          </cell>
          <cell r="G94" t="str">
            <v>1351000077198913</v>
          </cell>
          <cell r="H94" t="str">
            <v>非自然人</v>
          </cell>
          <cell r="I94" t="str">
            <v>涞源英能新能源科技有限公司</v>
          </cell>
          <cell r="J94">
            <v>37.296</v>
          </cell>
          <cell r="K94">
            <v>37296</v>
          </cell>
          <cell r="L94">
            <v>31701.6</v>
          </cell>
          <cell r="M94">
            <v>0.13</v>
          </cell>
          <cell r="N94">
            <v>364.4</v>
          </cell>
          <cell r="O94">
            <v>13590.66</v>
          </cell>
          <cell r="P94">
            <v>1563.53</v>
          </cell>
          <cell r="Q94">
            <v>485.6</v>
          </cell>
          <cell r="R94">
            <v>18110.94</v>
          </cell>
        </row>
        <row r="95">
          <cell r="E95" t="str">
            <v>0723963532</v>
          </cell>
          <cell r="F95" t="str">
            <v>2023-12</v>
          </cell>
          <cell r="G95" t="str">
            <v>1351000077198919</v>
          </cell>
          <cell r="H95" t="str">
            <v>非自然人</v>
          </cell>
          <cell r="I95" t="str">
            <v>涞源英能新能源科技有限公司</v>
          </cell>
          <cell r="J95">
            <v>37.596</v>
          </cell>
          <cell r="K95">
            <v>37596</v>
          </cell>
          <cell r="L95">
            <v>31956.6</v>
          </cell>
          <cell r="M95">
            <v>0.13</v>
          </cell>
          <cell r="N95">
            <v>364.4</v>
          </cell>
          <cell r="O95">
            <v>13699.98</v>
          </cell>
          <cell r="P95">
            <v>1576.1</v>
          </cell>
          <cell r="Q95">
            <v>485.6</v>
          </cell>
          <cell r="R95">
            <v>18256.62</v>
          </cell>
        </row>
        <row r="96">
          <cell r="E96" t="str">
            <v>0723963620</v>
          </cell>
          <cell r="F96" t="str">
            <v>2023-12</v>
          </cell>
          <cell r="G96" t="str">
            <v>1351000077198903</v>
          </cell>
          <cell r="H96" t="str">
            <v>非自然人</v>
          </cell>
          <cell r="I96" t="str">
            <v>涞源英能新能源科技有限公司</v>
          </cell>
          <cell r="J96">
            <v>9.319</v>
          </cell>
          <cell r="K96">
            <v>9319</v>
          </cell>
          <cell r="L96">
            <v>7921.15</v>
          </cell>
          <cell r="M96">
            <v>0.13</v>
          </cell>
          <cell r="N96">
            <v>364.4</v>
          </cell>
          <cell r="O96">
            <v>3395.84</v>
          </cell>
          <cell r="P96">
            <v>390.67</v>
          </cell>
          <cell r="Q96">
            <v>485.6</v>
          </cell>
          <cell r="R96">
            <v>4525.31</v>
          </cell>
        </row>
        <row r="97">
          <cell r="E97" t="str">
            <v>0723965860</v>
          </cell>
          <cell r="F97" t="str">
            <v>2023-12</v>
          </cell>
          <cell r="G97" t="str">
            <v>1351000079369130</v>
          </cell>
          <cell r="H97" t="str">
            <v>非自然人</v>
          </cell>
          <cell r="I97" t="str">
            <v>涞源英能新能源科技有限公司</v>
          </cell>
          <cell r="J97">
            <v>8.084</v>
          </cell>
          <cell r="K97">
            <v>8084</v>
          </cell>
          <cell r="L97">
            <v>6871.4</v>
          </cell>
          <cell r="M97">
            <v>0.13</v>
          </cell>
          <cell r="N97">
            <v>364.4</v>
          </cell>
          <cell r="O97">
            <v>2945.81</v>
          </cell>
          <cell r="P97">
            <v>338.9</v>
          </cell>
          <cell r="Q97">
            <v>485.6</v>
          </cell>
          <cell r="R97">
            <v>3925.59</v>
          </cell>
        </row>
        <row r="98">
          <cell r="E98" t="str">
            <v>0723970202</v>
          </cell>
          <cell r="F98" t="str">
            <v>2023-12</v>
          </cell>
          <cell r="G98" t="str">
            <v>1351000081094864</v>
          </cell>
          <cell r="H98" t="str">
            <v>非自然人</v>
          </cell>
          <cell r="I98" t="str">
            <v>涞源英能新能源科技有限公司</v>
          </cell>
          <cell r="J98">
            <v>3.077</v>
          </cell>
          <cell r="K98">
            <v>3077</v>
          </cell>
          <cell r="L98">
            <v>2615.45</v>
          </cell>
          <cell r="M98">
            <v>0.13</v>
          </cell>
          <cell r="N98">
            <v>364.4</v>
          </cell>
          <cell r="O98">
            <v>1121.26</v>
          </cell>
          <cell r="P98">
            <v>128.99</v>
          </cell>
          <cell r="Q98">
            <v>485.6</v>
          </cell>
          <cell r="R98">
            <v>1494.19</v>
          </cell>
        </row>
        <row r="99">
          <cell r="E99" t="str">
            <v>0723970462</v>
          </cell>
          <cell r="F99" t="str">
            <v>2023-12</v>
          </cell>
          <cell r="G99" t="str">
            <v>1351000079369126</v>
          </cell>
          <cell r="H99" t="str">
            <v>非自然人</v>
          </cell>
          <cell r="I99" t="str">
            <v>涞源英能新能源科技有限公司</v>
          </cell>
          <cell r="J99">
            <v>16.861</v>
          </cell>
          <cell r="K99">
            <v>16861</v>
          </cell>
          <cell r="L99">
            <v>14331.85</v>
          </cell>
          <cell r="M99">
            <v>0.13</v>
          </cell>
          <cell r="N99">
            <v>364.4</v>
          </cell>
          <cell r="O99">
            <v>6144.15</v>
          </cell>
          <cell r="P99">
            <v>706.85</v>
          </cell>
          <cell r="Q99">
            <v>485.6</v>
          </cell>
          <cell r="R99">
            <v>8187.7</v>
          </cell>
        </row>
        <row r="100">
          <cell r="E100" t="str">
            <v>0724014387</v>
          </cell>
          <cell r="F100" t="str">
            <v>2023-12</v>
          </cell>
          <cell r="G100" t="str">
            <v>1351000081092935</v>
          </cell>
          <cell r="H100" t="str">
            <v>非自然人</v>
          </cell>
          <cell r="I100" t="str">
            <v>涞源英能新能源科技有限公司</v>
          </cell>
          <cell r="J100">
            <v>24.328</v>
          </cell>
          <cell r="K100">
            <v>24328</v>
          </cell>
          <cell r="L100">
            <v>20678.8</v>
          </cell>
          <cell r="M100">
            <v>0.13</v>
          </cell>
          <cell r="N100">
            <v>364.4</v>
          </cell>
          <cell r="O100">
            <v>8865.12</v>
          </cell>
          <cell r="P100">
            <v>1019.88</v>
          </cell>
          <cell r="Q100">
            <v>485.6</v>
          </cell>
          <cell r="R100">
            <v>11813.68</v>
          </cell>
        </row>
        <row r="101">
          <cell r="E101" t="str">
            <v>0724016660</v>
          </cell>
          <cell r="F101" t="str">
            <v>2023-12</v>
          </cell>
          <cell r="G101" t="str">
            <v>1351000081092913</v>
          </cell>
          <cell r="H101" t="str">
            <v>非自然人</v>
          </cell>
          <cell r="I101" t="str">
            <v>涞源英能新能源科技有限公司</v>
          </cell>
          <cell r="J101">
            <v>31.686</v>
          </cell>
          <cell r="K101">
            <v>31686</v>
          </cell>
          <cell r="L101">
            <v>26933.1</v>
          </cell>
          <cell r="M101">
            <v>0.13</v>
          </cell>
          <cell r="N101">
            <v>364.4</v>
          </cell>
          <cell r="O101">
            <v>11546.38</v>
          </cell>
          <cell r="P101">
            <v>1328.34</v>
          </cell>
          <cell r="Q101">
            <v>485.6</v>
          </cell>
          <cell r="R101">
            <v>15386.72</v>
          </cell>
        </row>
        <row r="102">
          <cell r="E102" t="str">
            <v>0724027127</v>
          </cell>
          <cell r="F102" t="str">
            <v>2023-12</v>
          </cell>
          <cell r="G102" t="str">
            <v>1351000077198948</v>
          </cell>
          <cell r="H102" t="str">
            <v>非自然人</v>
          </cell>
          <cell r="I102" t="str">
            <v>涞源英能新能源科技有限公司</v>
          </cell>
          <cell r="J102">
            <v>38.464</v>
          </cell>
          <cell r="K102">
            <v>38464</v>
          </cell>
          <cell r="L102">
            <v>32694.4</v>
          </cell>
          <cell r="M102">
            <v>0.13</v>
          </cell>
          <cell r="N102">
            <v>364.4</v>
          </cell>
          <cell r="O102">
            <v>14016.28</v>
          </cell>
          <cell r="P102">
            <v>1612.49</v>
          </cell>
          <cell r="Q102">
            <v>485.6</v>
          </cell>
          <cell r="R102">
            <v>18678.12</v>
          </cell>
        </row>
        <row r="103">
          <cell r="E103" t="str">
            <v>0724041147</v>
          </cell>
          <cell r="F103" t="str">
            <v>2023-12</v>
          </cell>
          <cell r="G103" t="str">
            <v>1351000081092895</v>
          </cell>
          <cell r="H103" t="str">
            <v>非自然人</v>
          </cell>
          <cell r="I103" t="str">
            <v>涞源英能新能源科技有限公司</v>
          </cell>
          <cell r="J103">
            <v>32.431</v>
          </cell>
          <cell r="K103">
            <v>32431</v>
          </cell>
          <cell r="L103">
            <v>27566.35</v>
          </cell>
          <cell r="M103">
            <v>0.13</v>
          </cell>
          <cell r="N103">
            <v>364.4</v>
          </cell>
          <cell r="O103">
            <v>11817.86</v>
          </cell>
          <cell r="P103">
            <v>1359.58</v>
          </cell>
          <cell r="Q103">
            <v>485.6</v>
          </cell>
          <cell r="R103">
            <v>15748.49</v>
          </cell>
        </row>
        <row r="104">
          <cell r="E104" t="str">
            <v>0724041886</v>
          </cell>
          <cell r="F104" t="str">
            <v>2023-12</v>
          </cell>
          <cell r="G104" t="str">
            <v>1351000077198945</v>
          </cell>
          <cell r="H104" t="str">
            <v>非自然人</v>
          </cell>
          <cell r="I104" t="str">
            <v>涞源英能新能源科技有限公司</v>
          </cell>
          <cell r="J104">
            <v>38.07</v>
          </cell>
          <cell r="K104">
            <v>38070</v>
          </cell>
          <cell r="L104">
            <v>32359.5</v>
          </cell>
          <cell r="M104">
            <v>0.13</v>
          </cell>
          <cell r="N104">
            <v>364.4</v>
          </cell>
          <cell r="O104">
            <v>13872.71</v>
          </cell>
          <cell r="P104">
            <v>1595.98</v>
          </cell>
          <cell r="Q104">
            <v>485.6</v>
          </cell>
          <cell r="R104">
            <v>18486.79</v>
          </cell>
        </row>
        <row r="105">
          <cell r="E105" t="str">
            <v>0724047321</v>
          </cell>
          <cell r="F105" t="str">
            <v>2023-12</v>
          </cell>
          <cell r="G105" t="str">
            <v>1351000077198954</v>
          </cell>
          <cell r="H105" t="str">
            <v>非自然人</v>
          </cell>
          <cell r="I105" t="str">
            <v>涞源英能新能源科技有限公司</v>
          </cell>
          <cell r="J105">
            <v>35.868</v>
          </cell>
          <cell r="K105">
            <v>35868</v>
          </cell>
          <cell r="L105">
            <v>30487.8</v>
          </cell>
          <cell r="M105">
            <v>0.13</v>
          </cell>
          <cell r="N105">
            <v>364.4</v>
          </cell>
          <cell r="O105">
            <v>13070.3</v>
          </cell>
          <cell r="P105">
            <v>1503.66</v>
          </cell>
          <cell r="Q105">
            <v>485.6</v>
          </cell>
          <cell r="R105">
            <v>17417.5</v>
          </cell>
        </row>
        <row r="106">
          <cell r="E106" t="str">
            <v>0724048236</v>
          </cell>
          <cell r="F106" t="str">
            <v>2023-12</v>
          </cell>
          <cell r="G106" t="str">
            <v>1351000081092905</v>
          </cell>
          <cell r="H106" t="str">
            <v>非自然人</v>
          </cell>
          <cell r="I106" t="str">
            <v>涞源英能新能源科技有限公司</v>
          </cell>
          <cell r="J106">
            <v>31.188</v>
          </cell>
          <cell r="K106">
            <v>31188</v>
          </cell>
          <cell r="L106">
            <v>26509.8</v>
          </cell>
          <cell r="M106">
            <v>0.13</v>
          </cell>
          <cell r="N106">
            <v>364.4</v>
          </cell>
          <cell r="O106">
            <v>11364.91</v>
          </cell>
          <cell r="P106">
            <v>1307.47</v>
          </cell>
          <cell r="Q106">
            <v>485.6</v>
          </cell>
          <cell r="R106">
            <v>15144.89</v>
          </cell>
        </row>
        <row r="107">
          <cell r="E107" t="str">
            <v>0724052806</v>
          </cell>
          <cell r="F107" t="str">
            <v>2023-12</v>
          </cell>
          <cell r="G107" t="str">
            <v>1351000081092912</v>
          </cell>
          <cell r="H107" t="str">
            <v>非自然人</v>
          </cell>
          <cell r="I107" t="str">
            <v>涞源英能新能源科技有限公司</v>
          </cell>
          <cell r="J107">
            <v>30.811</v>
          </cell>
          <cell r="K107">
            <v>30811</v>
          </cell>
          <cell r="L107">
            <v>26189.35</v>
          </cell>
          <cell r="M107">
            <v>0.13</v>
          </cell>
          <cell r="N107">
            <v>364.4</v>
          </cell>
          <cell r="O107">
            <v>11227.53</v>
          </cell>
          <cell r="P107">
            <v>1291.66</v>
          </cell>
          <cell r="Q107">
            <v>485.6</v>
          </cell>
          <cell r="R107">
            <v>14961.82</v>
          </cell>
        </row>
        <row r="108">
          <cell r="E108" t="str">
            <v>0724053896</v>
          </cell>
          <cell r="F108" t="str">
            <v>2023-12</v>
          </cell>
          <cell r="G108" t="str">
            <v>1351000081092909</v>
          </cell>
          <cell r="H108" t="str">
            <v>非自然人</v>
          </cell>
          <cell r="I108" t="str">
            <v>涞源英能新能源科技有限公司</v>
          </cell>
          <cell r="J108">
            <v>30.438</v>
          </cell>
          <cell r="K108">
            <v>30438</v>
          </cell>
          <cell r="L108">
            <v>25872.3</v>
          </cell>
          <cell r="M108">
            <v>0.13</v>
          </cell>
          <cell r="N108">
            <v>364.4</v>
          </cell>
          <cell r="O108">
            <v>11091.61</v>
          </cell>
          <cell r="P108">
            <v>1276.03</v>
          </cell>
          <cell r="Q108">
            <v>485.6</v>
          </cell>
          <cell r="R108">
            <v>14780.69</v>
          </cell>
        </row>
        <row r="109">
          <cell r="E109" t="str">
            <v>0724056101</v>
          </cell>
          <cell r="F109" t="str">
            <v>2023-12</v>
          </cell>
          <cell r="G109" t="str">
            <v>1351000077198946</v>
          </cell>
          <cell r="H109" t="str">
            <v>非自然人</v>
          </cell>
          <cell r="I109" t="str">
            <v>涞源英能新能源科技有限公司</v>
          </cell>
          <cell r="J109">
            <v>36.952</v>
          </cell>
          <cell r="K109">
            <v>36952</v>
          </cell>
          <cell r="L109">
            <v>31409.2</v>
          </cell>
          <cell r="M109">
            <v>0.13</v>
          </cell>
          <cell r="N109">
            <v>364.4</v>
          </cell>
          <cell r="O109">
            <v>13465.31</v>
          </cell>
          <cell r="P109">
            <v>1549.11</v>
          </cell>
          <cell r="Q109">
            <v>485.6</v>
          </cell>
          <cell r="R109">
            <v>17943.89</v>
          </cell>
        </row>
        <row r="110">
          <cell r="E110" t="str">
            <v>0724057061</v>
          </cell>
          <cell r="F110" t="str">
            <v>2023-12</v>
          </cell>
          <cell r="G110" t="str">
            <v>1351000081092917</v>
          </cell>
          <cell r="H110" t="str">
            <v>非自然人</v>
          </cell>
          <cell r="I110" t="str">
            <v>涞源英能新能源科技有限公司</v>
          </cell>
          <cell r="J110">
            <v>30.414</v>
          </cell>
          <cell r="K110">
            <v>30414</v>
          </cell>
          <cell r="L110">
            <v>25851.9</v>
          </cell>
          <cell r="M110">
            <v>0.13</v>
          </cell>
          <cell r="N110">
            <v>364.4</v>
          </cell>
          <cell r="O110">
            <v>11082.86</v>
          </cell>
          <cell r="P110">
            <v>1275.02</v>
          </cell>
          <cell r="Q110">
            <v>485.6</v>
          </cell>
          <cell r="R110">
            <v>14769.04</v>
          </cell>
        </row>
        <row r="111">
          <cell r="E111" t="str">
            <v>0724057449</v>
          </cell>
          <cell r="F111" t="str">
            <v>2023-12</v>
          </cell>
          <cell r="G111" t="str">
            <v>1351000081092902</v>
          </cell>
          <cell r="H111" t="str">
            <v>非自然人</v>
          </cell>
          <cell r="I111" t="str">
            <v>涞源英能新能源科技有限公司</v>
          </cell>
          <cell r="J111">
            <v>28.487</v>
          </cell>
          <cell r="K111">
            <v>28487</v>
          </cell>
          <cell r="L111">
            <v>24213.95</v>
          </cell>
          <cell r="M111">
            <v>0.13</v>
          </cell>
          <cell r="N111">
            <v>364.4</v>
          </cell>
          <cell r="O111">
            <v>10380.66</v>
          </cell>
          <cell r="P111">
            <v>1194.24</v>
          </cell>
          <cell r="Q111">
            <v>485.6</v>
          </cell>
          <cell r="R111">
            <v>13833.29</v>
          </cell>
        </row>
        <row r="112">
          <cell r="E112" t="str">
            <v>0724058875</v>
          </cell>
          <cell r="F112" t="str">
            <v>2023-12</v>
          </cell>
          <cell r="G112" t="str">
            <v>1351000081092907</v>
          </cell>
          <cell r="H112" t="str">
            <v>非自然人</v>
          </cell>
          <cell r="I112" t="str">
            <v>涞源英能新能源科技有限公司</v>
          </cell>
          <cell r="J112">
            <v>27.222</v>
          </cell>
          <cell r="K112">
            <v>27222</v>
          </cell>
          <cell r="L112">
            <v>23138.7</v>
          </cell>
          <cell r="M112">
            <v>0.13</v>
          </cell>
          <cell r="N112">
            <v>364.4</v>
          </cell>
          <cell r="O112">
            <v>9919.7</v>
          </cell>
          <cell r="P112">
            <v>1141.2</v>
          </cell>
          <cell r="Q112">
            <v>485.6</v>
          </cell>
          <cell r="R112">
            <v>13219</v>
          </cell>
        </row>
        <row r="113">
          <cell r="E113" t="str">
            <v>0724068065</v>
          </cell>
          <cell r="F113" t="str">
            <v>2023-12</v>
          </cell>
          <cell r="G113" t="str">
            <v>1351000080369839</v>
          </cell>
          <cell r="H113" t="str">
            <v>非自然人</v>
          </cell>
          <cell r="I113" t="str">
            <v>涞源英能新能源科技有限公司</v>
          </cell>
          <cell r="J113">
            <v>34.732</v>
          </cell>
          <cell r="K113">
            <v>34732</v>
          </cell>
          <cell r="L113">
            <v>29522.2</v>
          </cell>
          <cell r="M113">
            <v>0.13</v>
          </cell>
          <cell r="N113">
            <v>364.4</v>
          </cell>
          <cell r="O113">
            <v>12656.34</v>
          </cell>
          <cell r="P113">
            <v>1456.04</v>
          </cell>
          <cell r="Q113">
            <v>485.6</v>
          </cell>
          <cell r="R113">
            <v>16865.86</v>
          </cell>
        </row>
        <row r="114">
          <cell r="E114" t="str">
            <v>0724170238</v>
          </cell>
          <cell r="F114" t="str">
            <v>2023-12</v>
          </cell>
          <cell r="G114" t="str">
            <v>1351000077198944</v>
          </cell>
          <cell r="H114" t="str">
            <v>非自然人</v>
          </cell>
          <cell r="I114" t="str">
            <v>涞源英能新能源科技有限公司</v>
          </cell>
          <cell r="J114">
            <v>33.019</v>
          </cell>
          <cell r="K114">
            <v>33019</v>
          </cell>
          <cell r="L114">
            <v>28066.15</v>
          </cell>
          <cell r="M114">
            <v>0.13</v>
          </cell>
          <cell r="N114">
            <v>364.4</v>
          </cell>
          <cell r="O114">
            <v>12032.12</v>
          </cell>
          <cell r="P114">
            <v>1384.23</v>
          </cell>
          <cell r="Q114">
            <v>485.6</v>
          </cell>
          <cell r="R114">
            <v>16034.03</v>
          </cell>
        </row>
        <row r="115">
          <cell r="E115" t="str">
            <v>0724170384</v>
          </cell>
          <cell r="F115" t="str">
            <v>2023-12</v>
          </cell>
          <cell r="G115" t="str">
            <v>1351000077198949</v>
          </cell>
          <cell r="H115" t="str">
            <v>非自然人</v>
          </cell>
          <cell r="I115" t="str">
            <v>涞源英能新能源科技有限公司</v>
          </cell>
          <cell r="J115">
            <v>39.856</v>
          </cell>
          <cell r="K115">
            <v>39856</v>
          </cell>
          <cell r="L115">
            <v>33877.6</v>
          </cell>
          <cell r="M115">
            <v>0.13</v>
          </cell>
          <cell r="N115">
            <v>364.4</v>
          </cell>
          <cell r="O115">
            <v>14523.53</v>
          </cell>
          <cell r="P115">
            <v>1670.85</v>
          </cell>
          <cell r="Q115">
            <v>485.6</v>
          </cell>
          <cell r="R115">
            <v>19354.07</v>
          </cell>
        </row>
        <row r="116">
          <cell r="E116" t="str">
            <v>0724170485</v>
          </cell>
          <cell r="F116" t="str">
            <v>2023-12</v>
          </cell>
          <cell r="G116" t="str">
            <v>1351000077198956</v>
          </cell>
          <cell r="H116" t="str">
            <v>非自然人</v>
          </cell>
          <cell r="I116" t="str">
            <v>涞源英能新能源科技有限公司</v>
          </cell>
          <cell r="J116">
            <v>14.368</v>
          </cell>
          <cell r="K116">
            <v>14368</v>
          </cell>
          <cell r="L116">
            <v>12212.8</v>
          </cell>
          <cell r="M116">
            <v>0.13</v>
          </cell>
          <cell r="N116">
            <v>364.4</v>
          </cell>
          <cell r="O116">
            <v>5235.7</v>
          </cell>
          <cell r="P116">
            <v>602.34</v>
          </cell>
          <cell r="Q116">
            <v>485.6</v>
          </cell>
          <cell r="R116">
            <v>6977.1</v>
          </cell>
        </row>
        <row r="117">
          <cell r="E117" t="str">
            <v>0724170720</v>
          </cell>
          <cell r="F117" t="str">
            <v>2023-12</v>
          </cell>
          <cell r="G117" t="str">
            <v>1351000077198951</v>
          </cell>
          <cell r="H117" t="str">
            <v>非自然人</v>
          </cell>
          <cell r="I117" t="str">
            <v>涞源英能新能源科技有限公司</v>
          </cell>
          <cell r="J117">
            <v>35.43</v>
          </cell>
          <cell r="K117">
            <v>35430</v>
          </cell>
          <cell r="L117">
            <v>30115.5</v>
          </cell>
          <cell r="M117">
            <v>0.13</v>
          </cell>
          <cell r="N117">
            <v>364.4</v>
          </cell>
          <cell r="O117">
            <v>12910.69</v>
          </cell>
          <cell r="P117">
            <v>1485.3</v>
          </cell>
          <cell r="Q117">
            <v>485.6</v>
          </cell>
          <cell r="R117">
            <v>17204.81</v>
          </cell>
        </row>
        <row r="118">
          <cell r="E118" t="str">
            <v>0724171114</v>
          </cell>
          <cell r="F118" t="str">
            <v>2023-12</v>
          </cell>
          <cell r="G118" t="str">
            <v>1351000077198960</v>
          </cell>
          <cell r="H118" t="str">
            <v>非自然人</v>
          </cell>
          <cell r="I118" t="str">
            <v>涞源英能新能源科技有限公司</v>
          </cell>
          <cell r="J118">
            <v>37.864</v>
          </cell>
          <cell r="K118">
            <v>37864</v>
          </cell>
          <cell r="L118">
            <v>32184.4</v>
          </cell>
          <cell r="M118">
            <v>0.13</v>
          </cell>
          <cell r="N118">
            <v>364.4</v>
          </cell>
          <cell r="O118">
            <v>13797.64</v>
          </cell>
          <cell r="P118">
            <v>1587.34</v>
          </cell>
          <cell r="Q118">
            <v>485.6</v>
          </cell>
          <cell r="R118">
            <v>18386.76</v>
          </cell>
        </row>
        <row r="119">
          <cell r="E119" t="str">
            <v>0724174940</v>
          </cell>
          <cell r="F119" t="str">
            <v>2023-12</v>
          </cell>
          <cell r="G119" t="str">
            <v>1351000077198943</v>
          </cell>
          <cell r="H119" t="str">
            <v>非自然人</v>
          </cell>
          <cell r="I119" t="str">
            <v>涞源英能新能源科技有限公司</v>
          </cell>
          <cell r="J119">
            <v>38.116</v>
          </cell>
          <cell r="K119">
            <v>38116</v>
          </cell>
          <cell r="L119">
            <v>32398.6</v>
          </cell>
          <cell r="M119">
            <v>0.13</v>
          </cell>
          <cell r="N119">
            <v>364.4</v>
          </cell>
          <cell r="O119">
            <v>13889.47</v>
          </cell>
          <cell r="P119">
            <v>1597.9</v>
          </cell>
          <cell r="Q119">
            <v>485.6</v>
          </cell>
          <cell r="R119">
            <v>18509.13</v>
          </cell>
        </row>
        <row r="120">
          <cell r="E120" t="str">
            <v>0724175031</v>
          </cell>
          <cell r="F120" t="str">
            <v>2023-12</v>
          </cell>
          <cell r="G120" t="str">
            <v>1351000077198962</v>
          </cell>
          <cell r="H120" t="str">
            <v>非自然人</v>
          </cell>
          <cell r="I120" t="str">
            <v>涞源英能新能源科技有限公司</v>
          </cell>
          <cell r="J120">
            <v>38.885</v>
          </cell>
          <cell r="K120">
            <v>38885</v>
          </cell>
          <cell r="L120">
            <v>33052.25</v>
          </cell>
          <cell r="M120">
            <v>0.13</v>
          </cell>
          <cell r="N120">
            <v>364.4</v>
          </cell>
          <cell r="O120">
            <v>14169.69</v>
          </cell>
          <cell r="P120">
            <v>1630.14</v>
          </cell>
          <cell r="Q120">
            <v>485.6</v>
          </cell>
          <cell r="R120">
            <v>18882.56</v>
          </cell>
        </row>
        <row r="121">
          <cell r="E121" t="str">
            <v>0724175480</v>
          </cell>
          <cell r="F121" t="str">
            <v>2023-12</v>
          </cell>
          <cell r="G121" t="str">
            <v>1351000077198952</v>
          </cell>
          <cell r="H121" t="str">
            <v>非自然人</v>
          </cell>
          <cell r="I121" t="str">
            <v>涞源英能新能源科技有限公司</v>
          </cell>
          <cell r="J121">
            <v>25.768</v>
          </cell>
          <cell r="K121">
            <v>25768</v>
          </cell>
          <cell r="L121">
            <v>21902.8</v>
          </cell>
          <cell r="M121">
            <v>0.13</v>
          </cell>
          <cell r="N121">
            <v>364.4</v>
          </cell>
          <cell r="O121">
            <v>9389.86</v>
          </cell>
          <cell r="P121">
            <v>1080.25</v>
          </cell>
          <cell r="Q121">
            <v>485.6</v>
          </cell>
          <cell r="R121">
            <v>12512.94</v>
          </cell>
        </row>
        <row r="122">
          <cell r="E122" t="str">
            <v>0724175594</v>
          </cell>
          <cell r="F122" t="str">
            <v>2023-12</v>
          </cell>
          <cell r="G122" t="str">
            <v>1351000077198958</v>
          </cell>
          <cell r="H122" t="str">
            <v>非自然人</v>
          </cell>
          <cell r="I122" t="str">
            <v>涞源英能新能源科技有限公司</v>
          </cell>
          <cell r="J122">
            <v>35.066</v>
          </cell>
          <cell r="K122">
            <v>35066</v>
          </cell>
          <cell r="L122">
            <v>29806.1</v>
          </cell>
          <cell r="M122">
            <v>0.13</v>
          </cell>
          <cell r="N122">
            <v>364.4</v>
          </cell>
          <cell r="O122">
            <v>12778.05</v>
          </cell>
          <cell r="P122">
            <v>1470.04</v>
          </cell>
          <cell r="Q122">
            <v>485.6</v>
          </cell>
          <cell r="R122">
            <v>17028.05</v>
          </cell>
        </row>
        <row r="123">
          <cell r="E123" t="str">
            <v>0724176021</v>
          </cell>
          <cell r="F123" t="str">
            <v>2023-12</v>
          </cell>
          <cell r="G123" t="str">
            <v>1351000077198950</v>
          </cell>
          <cell r="H123" t="str">
            <v>非自然人</v>
          </cell>
          <cell r="I123" t="str">
            <v>涞源英能新能源科技有限公司</v>
          </cell>
          <cell r="J123">
            <v>20.003</v>
          </cell>
          <cell r="K123">
            <v>20003</v>
          </cell>
          <cell r="L123">
            <v>17002.55</v>
          </cell>
          <cell r="M123">
            <v>0.13</v>
          </cell>
          <cell r="N123">
            <v>364.4</v>
          </cell>
          <cell r="O123">
            <v>7289.09</v>
          </cell>
          <cell r="P123">
            <v>838.57</v>
          </cell>
          <cell r="Q123">
            <v>485.6</v>
          </cell>
          <cell r="R123">
            <v>9713.46</v>
          </cell>
        </row>
        <row r="124">
          <cell r="E124" t="str">
            <v>0724185856</v>
          </cell>
          <cell r="F124" t="str">
            <v>2023-12</v>
          </cell>
          <cell r="G124" t="str">
            <v>1351000077198955</v>
          </cell>
          <cell r="H124" t="str">
            <v>非自然人</v>
          </cell>
          <cell r="I124" t="str">
            <v>涞源英能新能源科技有限公司</v>
          </cell>
          <cell r="J124">
            <v>34.451</v>
          </cell>
          <cell r="K124">
            <v>34451</v>
          </cell>
          <cell r="L124">
            <v>29283.35</v>
          </cell>
          <cell r="M124">
            <v>0.13</v>
          </cell>
          <cell r="N124">
            <v>364.4</v>
          </cell>
          <cell r="O124">
            <v>12553.94</v>
          </cell>
          <cell r="P124">
            <v>1444.26</v>
          </cell>
          <cell r="Q124">
            <v>485.6</v>
          </cell>
          <cell r="R124">
            <v>16729.41</v>
          </cell>
        </row>
        <row r="125">
          <cell r="E125" t="str">
            <v>0724186194</v>
          </cell>
          <cell r="F125" t="str">
            <v>2023-12</v>
          </cell>
          <cell r="G125" t="str">
            <v>1351000077198959</v>
          </cell>
          <cell r="H125" t="str">
            <v>非自然人</v>
          </cell>
          <cell r="I125" t="str">
            <v>涞源英能新能源科技有限公司</v>
          </cell>
          <cell r="J125">
            <v>33.425</v>
          </cell>
          <cell r="K125">
            <v>33425</v>
          </cell>
          <cell r="L125">
            <v>28411.25</v>
          </cell>
          <cell r="M125">
            <v>0.13</v>
          </cell>
          <cell r="N125">
            <v>364.4</v>
          </cell>
          <cell r="O125">
            <v>12180.07</v>
          </cell>
          <cell r="P125">
            <v>1401.25</v>
          </cell>
          <cell r="Q125">
            <v>485.6</v>
          </cell>
          <cell r="R125">
            <v>16231.18</v>
          </cell>
        </row>
        <row r="126">
          <cell r="E126" t="str">
            <v>0724218385</v>
          </cell>
          <cell r="F126" t="str">
            <v>2023-12</v>
          </cell>
          <cell r="G126" t="str">
            <v>1351000077198947</v>
          </cell>
          <cell r="H126" t="str">
            <v>非自然人</v>
          </cell>
          <cell r="I126" t="str">
            <v>涞源英能新能源科技有限公司</v>
          </cell>
          <cell r="J126">
            <v>37.83</v>
          </cell>
          <cell r="K126">
            <v>37830</v>
          </cell>
          <cell r="L126">
            <v>32155.5</v>
          </cell>
          <cell r="M126">
            <v>0.13</v>
          </cell>
          <cell r="N126">
            <v>364.4</v>
          </cell>
          <cell r="O126">
            <v>13785.25</v>
          </cell>
          <cell r="P126">
            <v>1585.91</v>
          </cell>
          <cell r="Q126">
            <v>485.6</v>
          </cell>
          <cell r="R126">
            <v>18370.25</v>
          </cell>
        </row>
        <row r="127">
          <cell r="E127" t="str">
            <v>0724219519</v>
          </cell>
          <cell r="F127" t="str">
            <v>2023-12</v>
          </cell>
          <cell r="G127" t="str">
            <v>1351000077198961</v>
          </cell>
          <cell r="H127" t="str">
            <v>非自然人</v>
          </cell>
          <cell r="I127" t="str">
            <v>涞源英能新能源科技有限公司</v>
          </cell>
          <cell r="J127">
            <v>29.144</v>
          </cell>
          <cell r="K127">
            <v>29144</v>
          </cell>
          <cell r="L127">
            <v>24772.4</v>
          </cell>
          <cell r="M127">
            <v>0.13</v>
          </cell>
          <cell r="N127">
            <v>364.4</v>
          </cell>
          <cell r="O127">
            <v>10620.07</v>
          </cell>
          <cell r="P127">
            <v>1221.78</v>
          </cell>
          <cell r="Q127">
            <v>485.6</v>
          </cell>
          <cell r="R127">
            <v>14152.33</v>
          </cell>
        </row>
        <row r="128">
          <cell r="E128" t="str">
            <v>0724222160</v>
          </cell>
          <cell r="F128" t="str">
            <v>2023-12</v>
          </cell>
          <cell r="G128" t="str">
            <v>1351000077198953</v>
          </cell>
          <cell r="H128" t="str">
            <v>非自然人</v>
          </cell>
          <cell r="I128" t="str">
            <v>涞源英能新能源科技有限公司</v>
          </cell>
          <cell r="J128">
            <v>34.912</v>
          </cell>
          <cell r="K128">
            <v>34912</v>
          </cell>
          <cell r="L128">
            <v>29675.2</v>
          </cell>
          <cell r="M128">
            <v>0.13</v>
          </cell>
          <cell r="N128">
            <v>364.4</v>
          </cell>
          <cell r="O128">
            <v>12721.93</v>
          </cell>
          <cell r="P128">
            <v>1463.58</v>
          </cell>
          <cell r="Q128">
            <v>485.6</v>
          </cell>
          <cell r="R128">
            <v>16953.27</v>
          </cell>
        </row>
        <row r="129">
          <cell r="E129" t="str">
            <v>0724297654</v>
          </cell>
          <cell r="F129" t="str">
            <v>2023-12</v>
          </cell>
          <cell r="G129" t="str">
            <v>1351000081092695</v>
          </cell>
          <cell r="H129" t="str">
            <v>非自然人</v>
          </cell>
          <cell r="I129" t="str">
            <v>涞源英能新能源科技有限公司</v>
          </cell>
          <cell r="J129">
            <v>34.924</v>
          </cell>
          <cell r="K129">
            <v>34924</v>
          </cell>
          <cell r="L129">
            <v>29685.4</v>
          </cell>
          <cell r="M129">
            <v>0.13</v>
          </cell>
          <cell r="N129">
            <v>364.4</v>
          </cell>
          <cell r="O129">
            <v>12726.31</v>
          </cell>
          <cell r="P129">
            <v>1464.09</v>
          </cell>
          <cell r="Q129">
            <v>485.6</v>
          </cell>
          <cell r="R129">
            <v>16959.09</v>
          </cell>
        </row>
        <row r="130">
          <cell r="E130" t="str">
            <v>0724301458</v>
          </cell>
          <cell r="F130" t="str">
            <v>2023-12</v>
          </cell>
          <cell r="G130" t="str">
            <v>1351000081092764</v>
          </cell>
          <cell r="H130" t="str">
            <v>非自然人</v>
          </cell>
          <cell r="I130" t="str">
            <v>涞源英能新能源科技有限公司</v>
          </cell>
          <cell r="J130">
            <v>41.03</v>
          </cell>
          <cell r="K130">
            <v>41030</v>
          </cell>
          <cell r="L130">
            <v>34875.5</v>
          </cell>
          <cell r="M130">
            <v>0.13</v>
          </cell>
          <cell r="N130">
            <v>364.4</v>
          </cell>
          <cell r="O130">
            <v>14951.33</v>
          </cell>
          <cell r="P130">
            <v>1720.06</v>
          </cell>
          <cell r="Q130">
            <v>485.6</v>
          </cell>
          <cell r="R130">
            <v>19924.17</v>
          </cell>
        </row>
        <row r="131">
          <cell r="E131" t="str">
            <v>0724450714</v>
          </cell>
          <cell r="F131" t="str">
            <v>2023-12</v>
          </cell>
          <cell r="G131" t="str">
            <v>1351000081092771</v>
          </cell>
          <cell r="H131" t="str">
            <v>非自然人</v>
          </cell>
          <cell r="I131" t="str">
            <v>涞源英能新能源科技有限公司</v>
          </cell>
          <cell r="J131">
            <v>38.156</v>
          </cell>
          <cell r="K131">
            <v>38156</v>
          </cell>
          <cell r="L131">
            <v>32432.6</v>
          </cell>
          <cell r="M131">
            <v>0.13</v>
          </cell>
          <cell r="N131">
            <v>364.4</v>
          </cell>
          <cell r="O131">
            <v>13904.05</v>
          </cell>
          <cell r="P131">
            <v>1599.58</v>
          </cell>
          <cell r="Q131">
            <v>485.6</v>
          </cell>
          <cell r="R131">
            <v>18528.55</v>
          </cell>
        </row>
        <row r="132">
          <cell r="E132" t="str">
            <v>0724454761</v>
          </cell>
          <cell r="F132" t="str">
            <v>2023-12</v>
          </cell>
          <cell r="G132" t="str">
            <v>1351000081092637</v>
          </cell>
          <cell r="H132" t="str">
            <v>非自然人</v>
          </cell>
          <cell r="I132" t="str">
            <v>涞源英能新能源科技有限公司</v>
          </cell>
          <cell r="J132">
            <v>40.832</v>
          </cell>
          <cell r="K132">
            <v>40832</v>
          </cell>
          <cell r="L132">
            <v>34707.2</v>
          </cell>
          <cell r="M132">
            <v>0.13</v>
          </cell>
          <cell r="N132">
            <v>364.4</v>
          </cell>
          <cell r="O132">
            <v>14879.18</v>
          </cell>
          <cell r="P132">
            <v>1711.76</v>
          </cell>
          <cell r="Q132">
            <v>485.6</v>
          </cell>
          <cell r="R132">
            <v>19828.02</v>
          </cell>
        </row>
        <row r="133">
          <cell r="E133" t="str">
            <v>0724497676</v>
          </cell>
          <cell r="F133" t="str">
            <v>2023-12</v>
          </cell>
          <cell r="G133" t="str">
            <v>1351000081092601</v>
          </cell>
          <cell r="H133" t="str">
            <v>非自然人</v>
          </cell>
          <cell r="I133" t="str">
            <v>涞源英能新能源科技有限公司</v>
          </cell>
          <cell r="J133">
            <v>11.397</v>
          </cell>
          <cell r="K133">
            <v>11397</v>
          </cell>
          <cell r="L133">
            <v>9687.45</v>
          </cell>
          <cell r="M133">
            <v>0.13</v>
          </cell>
          <cell r="N133">
            <v>364.4</v>
          </cell>
          <cell r="O133">
            <v>4153.07</v>
          </cell>
          <cell r="P133">
            <v>477.79</v>
          </cell>
          <cell r="Q133">
            <v>485.6</v>
          </cell>
          <cell r="R133">
            <v>5534.38</v>
          </cell>
        </row>
        <row r="134">
          <cell r="E134" t="str">
            <v>0724497940</v>
          </cell>
          <cell r="F134" t="str">
            <v>2023-12</v>
          </cell>
          <cell r="G134" t="str">
            <v>1351000081092781</v>
          </cell>
          <cell r="H134" t="str">
            <v>非自然人</v>
          </cell>
          <cell r="I134" t="str">
            <v>涞源英能新能源科技有限公司</v>
          </cell>
          <cell r="J134">
            <v>39.175</v>
          </cell>
          <cell r="K134">
            <v>39175</v>
          </cell>
          <cell r="L134">
            <v>33298.75</v>
          </cell>
          <cell r="M134">
            <v>0.13</v>
          </cell>
          <cell r="N134">
            <v>364.4</v>
          </cell>
          <cell r="O134">
            <v>14275.37</v>
          </cell>
          <cell r="P134">
            <v>1642.3</v>
          </cell>
          <cell r="Q134">
            <v>485.6</v>
          </cell>
          <cell r="R134">
            <v>19023.38</v>
          </cell>
        </row>
        <row r="135">
          <cell r="E135" t="str">
            <v>0724498217</v>
          </cell>
          <cell r="F135" t="str">
            <v>2023-12</v>
          </cell>
          <cell r="G135" t="str">
            <v>1351000081092713</v>
          </cell>
          <cell r="H135" t="str">
            <v>非自然人</v>
          </cell>
          <cell r="I135" t="str">
            <v>涞源英能新能源科技有限公司</v>
          </cell>
          <cell r="J135">
            <v>24.968</v>
          </cell>
          <cell r="K135">
            <v>24968</v>
          </cell>
          <cell r="L135">
            <v>21222.8</v>
          </cell>
          <cell r="M135">
            <v>0.13</v>
          </cell>
          <cell r="N135">
            <v>364.4</v>
          </cell>
          <cell r="O135">
            <v>9098.34</v>
          </cell>
          <cell r="P135">
            <v>1046.71</v>
          </cell>
          <cell r="Q135">
            <v>485.6</v>
          </cell>
          <cell r="R135">
            <v>12124.46</v>
          </cell>
        </row>
        <row r="136">
          <cell r="E136" t="str">
            <v>0724498624</v>
          </cell>
          <cell r="F136" t="str">
            <v>2023-12</v>
          </cell>
          <cell r="G136" t="str">
            <v>1351000081092745</v>
          </cell>
          <cell r="H136" t="str">
            <v>非自然人</v>
          </cell>
          <cell r="I136" t="str">
            <v>涞源英能新能源科技有限公司</v>
          </cell>
          <cell r="J136">
            <v>40.766</v>
          </cell>
          <cell r="K136">
            <v>40766</v>
          </cell>
          <cell r="L136">
            <v>34651.1</v>
          </cell>
          <cell r="M136">
            <v>0.13</v>
          </cell>
          <cell r="N136">
            <v>364.4</v>
          </cell>
          <cell r="O136">
            <v>14855.13</v>
          </cell>
          <cell r="P136">
            <v>1709</v>
          </cell>
          <cell r="Q136">
            <v>485.6</v>
          </cell>
          <cell r="R136">
            <v>19795.97</v>
          </cell>
        </row>
        <row r="137">
          <cell r="E137" t="str">
            <v>0724498796</v>
          </cell>
          <cell r="F137" t="str">
            <v>2023-12</v>
          </cell>
          <cell r="G137" t="str">
            <v>1351000081092666</v>
          </cell>
          <cell r="H137" t="str">
            <v>非自然人</v>
          </cell>
          <cell r="I137" t="str">
            <v>涞源英能新能源科技有限公司</v>
          </cell>
          <cell r="J137">
            <v>40.37</v>
          </cell>
          <cell r="K137">
            <v>40370</v>
          </cell>
          <cell r="L137">
            <v>34314.5</v>
          </cell>
          <cell r="M137">
            <v>0.13</v>
          </cell>
          <cell r="N137">
            <v>364.4</v>
          </cell>
          <cell r="O137">
            <v>14710.83</v>
          </cell>
          <cell r="P137">
            <v>1692.4</v>
          </cell>
          <cell r="Q137">
            <v>485.6</v>
          </cell>
          <cell r="R137">
            <v>19603.67</v>
          </cell>
        </row>
        <row r="138">
          <cell r="E138" t="str">
            <v>0724603408</v>
          </cell>
          <cell r="F138" t="str">
            <v>2023-12</v>
          </cell>
          <cell r="G138" t="str">
            <v>1351000080269731</v>
          </cell>
          <cell r="H138" t="str">
            <v>非自然人</v>
          </cell>
          <cell r="I138" t="str">
            <v>涞源英能新能源科技有限公司</v>
          </cell>
          <cell r="J138">
            <v>34.147</v>
          </cell>
          <cell r="K138">
            <v>34147</v>
          </cell>
          <cell r="L138">
            <v>29024.95</v>
          </cell>
          <cell r="M138">
            <v>0.13</v>
          </cell>
          <cell r="N138">
            <v>364.4</v>
          </cell>
          <cell r="O138">
            <v>12443.17</v>
          </cell>
          <cell r="P138">
            <v>1431.52</v>
          </cell>
          <cell r="Q138">
            <v>485.6</v>
          </cell>
          <cell r="R138">
            <v>16581.78</v>
          </cell>
        </row>
        <row r="139">
          <cell r="E139" t="str">
            <v>0724604313</v>
          </cell>
          <cell r="F139" t="str">
            <v>2023-12</v>
          </cell>
          <cell r="G139" t="str">
            <v>1351000080269726</v>
          </cell>
          <cell r="H139" t="str">
            <v>非自然人</v>
          </cell>
          <cell r="I139" t="str">
            <v>涞源英能新能源科技有限公司</v>
          </cell>
          <cell r="J139">
            <v>19.729</v>
          </cell>
          <cell r="K139">
            <v>19729</v>
          </cell>
          <cell r="L139">
            <v>16769.65</v>
          </cell>
          <cell r="M139">
            <v>0.13</v>
          </cell>
          <cell r="N139">
            <v>364.4</v>
          </cell>
          <cell r="O139">
            <v>7189.25</v>
          </cell>
          <cell r="P139">
            <v>827.08</v>
          </cell>
          <cell r="Q139">
            <v>485.6</v>
          </cell>
          <cell r="R139">
            <v>9580.4</v>
          </cell>
        </row>
        <row r="140">
          <cell r="E140" t="str">
            <v>0724606768</v>
          </cell>
          <cell r="F140" t="str">
            <v>2023-12</v>
          </cell>
          <cell r="G140" t="str">
            <v>1351000080269733</v>
          </cell>
          <cell r="H140" t="str">
            <v>非自然人</v>
          </cell>
          <cell r="I140" t="str">
            <v>涞源英能新能源科技有限公司</v>
          </cell>
          <cell r="J140">
            <v>33.802</v>
          </cell>
          <cell r="K140">
            <v>33802</v>
          </cell>
          <cell r="L140">
            <v>28731.7</v>
          </cell>
          <cell r="M140">
            <v>0.13</v>
          </cell>
          <cell r="N140">
            <v>364.4</v>
          </cell>
          <cell r="O140">
            <v>12317.45</v>
          </cell>
          <cell r="P140">
            <v>1417.05</v>
          </cell>
          <cell r="Q140">
            <v>485.6</v>
          </cell>
          <cell r="R140">
            <v>16414.25</v>
          </cell>
        </row>
        <row r="141">
          <cell r="E141" t="str">
            <v>0724606915</v>
          </cell>
          <cell r="F141" t="str">
            <v>2023-12</v>
          </cell>
          <cell r="G141" t="str">
            <v>1351000080369830</v>
          </cell>
          <cell r="H141" t="str">
            <v>非自然人</v>
          </cell>
          <cell r="I141" t="str">
            <v>涞源英能新能源科技有限公司</v>
          </cell>
          <cell r="J141">
            <v>31.514</v>
          </cell>
          <cell r="K141">
            <v>31514</v>
          </cell>
          <cell r="L141">
            <v>26786.9</v>
          </cell>
          <cell r="M141">
            <v>0.13</v>
          </cell>
          <cell r="N141">
            <v>364.4</v>
          </cell>
          <cell r="O141">
            <v>11483.7</v>
          </cell>
          <cell r="P141">
            <v>1321.13</v>
          </cell>
          <cell r="Q141">
            <v>485.6</v>
          </cell>
          <cell r="R141">
            <v>15303.2</v>
          </cell>
        </row>
        <row r="142">
          <cell r="E142" t="str">
            <v>0724607152</v>
          </cell>
          <cell r="F142" t="str">
            <v>2023-12</v>
          </cell>
          <cell r="G142" t="str">
            <v>1351000080269734</v>
          </cell>
          <cell r="H142" t="str">
            <v>非自然人</v>
          </cell>
          <cell r="I142" t="str">
            <v>涞源英能新能源科技有限公司</v>
          </cell>
          <cell r="J142">
            <v>28.448</v>
          </cell>
          <cell r="K142">
            <v>28448</v>
          </cell>
          <cell r="L142">
            <v>24180.8</v>
          </cell>
          <cell r="M142">
            <v>0.13</v>
          </cell>
          <cell r="N142">
            <v>364.4</v>
          </cell>
          <cell r="O142">
            <v>10366.45</v>
          </cell>
          <cell r="P142">
            <v>1192.6</v>
          </cell>
          <cell r="Q142">
            <v>485.6</v>
          </cell>
          <cell r="R142">
            <v>13814.35</v>
          </cell>
        </row>
        <row r="143">
          <cell r="E143" t="str">
            <v>0724698750</v>
          </cell>
          <cell r="F143" t="str">
            <v>2023-12</v>
          </cell>
          <cell r="G143" t="str">
            <v>1351000077198939</v>
          </cell>
          <cell r="H143" t="str">
            <v>非自然人</v>
          </cell>
          <cell r="I143" t="str">
            <v>涞源英能新能源科技有限公司</v>
          </cell>
          <cell r="J143">
            <v>14.507</v>
          </cell>
          <cell r="K143">
            <v>14507</v>
          </cell>
          <cell r="L143">
            <v>12330.95</v>
          </cell>
          <cell r="M143">
            <v>0.13</v>
          </cell>
          <cell r="N143">
            <v>364.4</v>
          </cell>
          <cell r="O143">
            <v>5286.35</v>
          </cell>
          <cell r="P143">
            <v>608.16</v>
          </cell>
          <cell r="Q143">
            <v>485.6</v>
          </cell>
          <cell r="R143">
            <v>7044.6</v>
          </cell>
        </row>
        <row r="144">
          <cell r="E144" t="str">
            <v>0724705016</v>
          </cell>
          <cell r="F144" t="str">
            <v>2023-12</v>
          </cell>
          <cell r="G144" t="str">
            <v>1351000077198934</v>
          </cell>
          <cell r="H144" t="str">
            <v>非自然人</v>
          </cell>
          <cell r="I144" t="str">
            <v>涞源英能新能源科技有限公司</v>
          </cell>
          <cell r="J144">
            <v>21.535</v>
          </cell>
          <cell r="K144">
            <v>21535</v>
          </cell>
          <cell r="L144">
            <v>18304.75</v>
          </cell>
          <cell r="M144">
            <v>0.13</v>
          </cell>
          <cell r="N144">
            <v>364.4</v>
          </cell>
          <cell r="O144">
            <v>7847.35</v>
          </cell>
          <cell r="P144">
            <v>902.79</v>
          </cell>
          <cell r="Q144">
            <v>485.6</v>
          </cell>
          <cell r="R144">
            <v>10457.4</v>
          </cell>
        </row>
        <row r="145">
          <cell r="E145" t="str">
            <v>0724712034</v>
          </cell>
          <cell r="F145" t="str">
            <v>2023-12</v>
          </cell>
          <cell r="G145" t="str">
            <v>1351000079269154</v>
          </cell>
          <cell r="H145" t="str">
            <v>非自然人</v>
          </cell>
          <cell r="I145" t="str">
            <v>涞源英能新能源科技有限公司</v>
          </cell>
          <cell r="J145">
            <v>33.437</v>
          </cell>
          <cell r="K145">
            <v>33437</v>
          </cell>
          <cell r="L145">
            <v>28421.45</v>
          </cell>
          <cell r="M145">
            <v>0.13</v>
          </cell>
          <cell r="N145">
            <v>364.4</v>
          </cell>
          <cell r="O145">
            <v>12184.44</v>
          </cell>
          <cell r="P145">
            <v>1401.75</v>
          </cell>
          <cell r="Q145">
            <v>485.6</v>
          </cell>
          <cell r="R145">
            <v>16237.01</v>
          </cell>
        </row>
        <row r="146">
          <cell r="E146" t="str">
            <v>0724712076</v>
          </cell>
          <cell r="F146" t="str">
            <v>2023-12</v>
          </cell>
          <cell r="G146" t="str">
            <v>1351000079269145</v>
          </cell>
          <cell r="H146" t="str">
            <v>非自然人</v>
          </cell>
          <cell r="I146" t="str">
            <v>涞源英能新能源科技有限公司</v>
          </cell>
          <cell r="J146">
            <v>34.528</v>
          </cell>
          <cell r="K146">
            <v>34528</v>
          </cell>
          <cell r="L146">
            <v>29348.8</v>
          </cell>
          <cell r="M146">
            <v>0.13</v>
          </cell>
          <cell r="N146">
            <v>364.4</v>
          </cell>
          <cell r="O146">
            <v>12582</v>
          </cell>
          <cell r="P146">
            <v>1447.49</v>
          </cell>
          <cell r="Q146">
            <v>485.6</v>
          </cell>
          <cell r="R146">
            <v>16766.8</v>
          </cell>
        </row>
        <row r="147">
          <cell r="E147" t="str">
            <v>0724712425</v>
          </cell>
          <cell r="F147" t="str">
            <v>2023-12</v>
          </cell>
          <cell r="G147" t="str">
            <v>1351000077602495</v>
          </cell>
          <cell r="H147" t="str">
            <v>非自然人</v>
          </cell>
          <cell r="I147" t="str">
            <v>涞源英能新能源科技有限公司</v>
          </cell>
          <cell r="J147">
            <v>14.838</v>
          </cell>
          <cell r="K147">
            <v>14838</v>
          </cell>
          <cell r="L147">
            <v>12612.3</v>
          </cell>
          <cell r="M147">
            <v>0.13</v>
          </cell>
          <cell r="N147">
            <v>364.4</v>
          </cell>
          <cell r="O147">
            <v>5406.97</v>
          </cell>
          <cell r="P147">
            <v>622.04</v>
          </cell>
          <cell r="Q147">
            <v>485.6</v>
          </cell>
          <cell r="R147">
            <v>7205.33</v>
          </cell>
        </row>
        <row r="148">
          <cell r="E148" t="str">
            <v>0724712496</v>
          </cell>
          <cell r="F148" t="str">
            <v>2023-12</v>
          </cell>
          <cell r="G148" t="str">
            <v>1351000077602503</v>
          </cell>
          <cell r="H148" t="str">
            <v>非自然人</v>
          </cell>
          <cell r="I148" t="str">
            <v>涞源英能新能源科技有限公司</v>
          </cell>
          <cell r="J148">
            <v>30.329</v>
          </cell>
          <cell r="K148">
            <v>30329</v>
          </cell>
          <cell r="L148">
            <v>25779.65</v>
          </cell>
          <cell r="M148">
            <v>0.13</v>
          </cell>
          <cell r="N148">
            <v>364.4</v>
          </cell>
          <cell r="O148">
            <v>11051.89</v>
          </cell>
          <cell r="P148">
            <v>1271.46</v>
          </cell>
          <cell r="Q148">
            <v>485.6</v>
          </cell>
          <cell r="R148">
            <v>14727.76</v>
          </cell>
        </row>
        <row r="149">
          <cell r="E149" t="str">
            <v>0724716805</v>
          </cell>
          <cell r="F149" t="str">
            <v>2023-12</v>
          </cell>
          <cell r="G149" t="str">
            <v>1351000079269159</v>
          </cell>
          <cell r="H149" t="str">
            <v>非自然人</v>
          </cell>
          <cell r="I149" t="str">
            <v>涞源英能新能源科技有限公司</v>
          </cell>
          <cell r="J149">
            <v>37.879</v>
          </cell>
          <cell r="K149">
            <v>37879</v>
          </cell>
          <cell r="L149">
            <v>32197.15</v>
          </cell>
          <cell r="M149">
            <v>0.13</v>
          </cell>
          <cell r="N149">
            <v>364.4</v>
          </cell>
          <cell r="O149">
            <v>13803.11</v>
          </cell>
          <cell r="P149">
            <v>1587.97</v>
          </cell>
          <cell r="Q149">
            <v>485.6</v>
          </cell>
          <cell r="R149">
            <v>18394.04</v>
          </cell>
        </row>
        <row r="150">
          <cell r="E150" t="str">
            <v>0724716850</v>
          </cell>
          <cell r="F150" t="str">
            <v>2023-12</v>
          </cell>
          <cell r="G150" t="str">
            <v>1351000079269149</v>
          </cell>
          <cell r="H150" t="str">
            <v>非自然人</v>
          </cell>
          <cell r="I150" t="str">
            <v>涞源英能新能源科技有限公司</v>
          </cell>
          <cell r="J150">
            <v>38.924</v>
          </cell>
          <cell r="K150">
            <v>38924</v>
          </cell>
          <cell r="L150">
            <v>33085.4</v>
          </cell>
          <cell r="M150">
            <v>0.13</v>
          </cell>
          <cell r="N150">
            <v>364.4</v>
          </cell>
          <cell r="O150">
            <v>14183.91</v>
          </cell>
          <cell r="P150">
            <v>1631.78</v>
          </cell>
          <cell r="Q150">
            <v>485.6</v>
          </cell>
          <cell r="R150">
            <v>18901.49</v>
          </cell>
        </row>
        <row r="151">
          <cell r="E151" t="str">
            <v>0724716964</v>
          </cell>
          <cell r="F151" t="str">
            <v>2023-12</v>
          </cell>
          <cell r="G151" t="str">
            <v>1351000079269137</v>
          </cell>
          <cell r="H151" t="str">
            <v>非自然人</v>
          </cell>
          <cell r="I151" t="str">
            <v>涞源英能新能源科技有限公司</v>
          </cell>
          <cell r="J151">
            <v>38.35</v>
          </cell>
          <cell r="K151">
            <v>38350</v>
          </cell>
          <cell r="L151">
            <v>32597.5</v>
          </cell>
          <cell r="M151">
            <v>0.13</v>
          </cell>
          <cell r="N151">
            <v>364.4</v>
          </cell>
          <cell r="O151">
            <v>13974.74</v>
          </cell>
          <cell r="P151">
            <v>1607.71</v>
          </cell>
          <cell r="Q151">
            <v>485.6</v>
          </cell>
          <cell r="R151">
            <v>18622.76</v>
          </cell>
        </row>
        <row r="152">
          <cell r="E152" t="str">
            <v>0724717071</v>
          </cell>
          <cell r="F152" t="str">
            <v>2023-12</v>
          </cell>
          <cell r="G152" t="str">
            <v>1351000079269150</v>
          </cell>
          <cell r="H152" t="str">
            <v>非自然人</v>
          </cell>
          <cell r="I152" t="str">
            <v>涞源英能新能源科技有限公司</v>
          </cell>
          <cell r="J152">
            <v>34.598</v>
          </cell>
          <cell r="K152">
            <v>34598</v>
          </cell>
          <cell r="L152">
            <v>29408.3</v>
          </cell>
          <cell r="M152">
            <v>0.13</v>
          </cell>
          <cell r="N152">
            <v>364.4</v>
          </cell>
          <cell r="O152">
            <v>12607.51</v>
          </cell>
          <cell r="P152">
            <v>1450.42</v>
          </cell>
          <cell r="Q152">
            <v>485.6</v>
          </cell>
          <cell r="R152">
            <v>16800.79</v>
          </cell>
        </row>
        <row r="153">
          <cell r="E153" t="str">
            <v>0724717101</v>
          </cell>
          <cell r="F153" t="str">
            <v>2023-12</v>
          </cell>
          <cell r="G153" t="str">
            <v>1351000079269156</v>
          </cell>
          <cell r="H153" t="str">
            <v>非自然人</v>
          </cell>
          <cell r="I153" t="str">
            <v>涞源英能新能源科技有限公司</v>
          </cell>
          <cell r="J153">
            <v>37.446</v>
          </cell>
          <cell r="K153">
            <v>37446</v>
          </cell>
          <cell r="L153">
            <v>31829.1</v>
          </cell>
          <cell r="M153">
            <v>0.13</v>
          </cell>
          <cell r="N153">
            <v>364.4</v>
          </cell>
          <cell r="O153">
            <v>13645.32</v>
          </cell>
          <cell r="P153">
            <v>1569.82</v>
          </cell>
          <cell r="Q153">
            <v>485.6</v>
          </cell>
          <cell r="R153">
            <v>18183.78</v>
          </cell>
        </row>
        <row r="154">
          <cell r="E154" t="str">
            <v>0724717358</v>
          </cell>
          <cell r="F154" t="str">
            <v>2023-12</v>
          </cell>
          <cell r="G154" t="str">
            <v>1351000077602504</v>
          </cell>
          <cell r="H154" t="str">
            <v>非自然人</v>
          </cell>
          <cell r="I154" t="str">
            <v>涞源英能新能源科技有限公司</v>
          </cell>
          <cell r="J154">
            <v>28.231</v>
          </cell>
          <cell r="K154">
            <v>28231</v>
          </cell>
          <cell r="L154">
            <v>23996.35</v>
          </cell>
          <cell r="M154">
            <v>0.13</v>
          </cell>
          <cell r="N154">
            <v>364.4</v>
          </cell>
          <cell r="O154">
            <v>10287.38</v>
          </cell>
          <cell r="P154">
            <v>1183.5</v>
          </cell>
          <cell r="Q154">
            <v>485.6</v>
          </cell>
          <cell r="R154">
            <v>13708.97</v>
          </cell>
        </row>
        <row r="155">
          <cell r="E155" t="str">
            <v>0724719556</v>
          </cell>
          <cell r="F155" t="str">
            <v>2023-12</v>
          </cell>
          <cell r="G155" t="str">
            <v>1351000080269729</v>
          </cell>
          <cell r="H155" t="str">
            <v>非自然人</v>
          </cell>
          <cell r="I155" t="str">
            <v>涞源英能新能源科技有限公司</v>
          </cell>
          <cell r="J155">
            <v>28.788</v>
          </cell>
          <cell r="K155">
            <v>28788</v>
          </cell>
          <cell r="L155">
            <v>24469.8</v>
          </cell>
          <cell r="M155">
            <v>0.13</v>
          </cell>
          <cell r="N155">
            <v>364.4</v>
          </cell>
          <cell r="O155">
            <v>10490.35</v>
          </cell>
          <cell r="P155">
            <v>1206.85</v>
          </cell>
          <cell r="Q155">
            <v>485.6</v>
          </cell>
          <cell r="R155">
            <v>13979.45</v>
          </cell>
        </row>
        <row r="156">
          <cell r="E156" t="str">
            <v>0724719598</v>
          </cell>
          <cell r="F156" t="str">
            <v>2023-12</v>
          </cell>
          <cell r="G156" t="str">
            <v>1351000079269142</v>
          </cell>
          <cell r="H156" t="str">
            <v>非自然人</v>
          </cell>
          <cell r="I156" t="str">
            <v>涞源英能新能源科技有限公司</v>
          </cell>
          <cell r="J156">
            <v>36.904</v>
          </cell>
          <cell r="K156">
            <v>36904</v>
          </cell>
          <cell r="L156">
            <v>31368.4</v>
          </cell>
          <cell r="M156">
            <v>0.13</v>
          </cell>
          <cell r="N156">
            <v>364.4</v>
          </cell>
          <cell r="O156">
            <v>13447.82</v>
          </cell>
          <cell r="P156">
            <v>1547.09</v>
          </cell>
          <cell r="Q156">
            <v>485.6</v>
          </cell>
          <cell r="R156">
            <v>17920.58</v>
          </cell>
        </row>
        <row r="157">
          <cell r="E157" t="str">
            <v>0724719673</v>
          </cell>
          <cell r="F157" t="str">
            <v>2023-12</v>
          </cell>
          <cell r="G157" t="str">
            <v>1351000080269732</v>
          </cell>
          <cell r="H157" t="str">
            <v>非自然人</v>
          </cell>
          <cell r="I157" t="str">
            <v>涞源英能新能源科技有限公司</v>
          </cell>
          <cell r="J157">
            <v>34.253</v>
          </cell>
          <cell r="K157">
            <v>34253</v>
          </cell>
          <cell r="L157">
            <v>29115.05</v>
          </cell>
          <cell r="M157">
            <v>0.13</v>
          </cell>
          <cell r="N157">
            <v>364.4</v>
          </cell>
          <cell r="O157">
            <v>12481.79</v>
          </cell>
          <cell r="P157">
            <v>1435.96</v>
          </cell>
          <cell r="Q157">
            <v>485.6</v>
          </cell>
          <cell r="R157">
            <v>16633.26</v>
          </cell>
        </row>
        <row r="158">
          <cell r="E158" t="str">
            <v>0724719787</v>
          </cell>
          <cell r="F158" t="str">
            <v>2023-12</v>
          </cell>
          <cell r="G158" t="str">
            <v>1351000077602501</v>
          </cell>
          <cell r="H158" t="str">
            <v>非自然人</v>
          </cell>
          <cell r="I158" t="str">
            <v>涞源英能新能源科技有限公司</v>
          </cell>
          <cell r="J158">
            <v>33.208</v>
          </cell>
          <cell r="K158">
            <v>33208</v>
          </cell>
          <cell r="L158">
            <v>28226.8</v>
          </cell>
          <cell r="M158">
            <v>0.13</v>
          </cell>
          <cell r="N158">
            <v>364.4</v>
          </cell>
          <cell r="O158">
            <v>12101</v>
          </cell>
          <cell r="P158">
            <v>1392.15</v>
          </cell>
          <cell r="Q158">
            <v>485.6</v>
          </cell>
          <cell r="R158">
            <v>16125.8</v>
          </cell>
        </row>
        <row r="159">
          <cell r="E159" t="str">
            <v>0724720433</v>
          </cell>
          <cell r="F159" t="str">
            <v>2023-12</v>
          </cell>
          <cell r="G159" t="str">
            <v>1351000077602502</v>
          </cell>
          <cell r="H159" t="str">
            <v>非自然人</v>
          </cell>
          <cell r="I159" t="str">
            <v>涞源英能新能源科技有限公司</v>
          </cell>
          <cell r="J159">
            <v>37.156</v>
          </cell>
          <cell r="K159">
            <v>37156</v>
          </cell>
          <cell r="L159">
            <v>31582.6</v>
          </cell>
          <cell r="M159">
            <v>0.13</v>
          </cell>
          <cell r="N159">
            <v>364.4</v>
          </cell>
          <cell r="O159">
            <v>13539.65</v>
          </cell>
          <cell r="P159">
            <v>1557.66</v>
          </cell>
          <cell r="Q159">
            <v>485.6</v>
          </cell>
          <cell r="R159">
            <v>18042.95</v>
          </cell>
        </row>
        <row r="160">
          <cell r="E160" t="str">
            <v>0724722194</v>
          </cell>
          <cell r="F160" t="str">
            <v>2023-12</v>
          </cell>
          <cell r="G160" t="str">
            <v>1351000079269151</v>
          </cell>
          <cell r="H160" t="str">
            <v>非自然人</v>
          </cell>
          <cell r="I160" t="str">
            <v>涞源英能新能源科技有限公司</v>
          </cell>
          <cell r="J160">
            <v>32.531</v>
          </cell>
          <cell r="K160">
            <v>32531</v>
          </cell>
          <cell r="L160">
            <v>27651.35</v>
          </cell>
          <cell r="M160">
            <v>0.13</v>
          </cell>
          <cell r="N160">
            <v>364.4</v>
          </cell>
          <cell r="O160">
            <v>11854.3</v>
          </cell>
          <cell r="P160">
            <v>1363.77</v>
          </cell>
          <cell r="Q160">
            <v>485.6</v>
          </cell>
          <cell r="R160">
            <v>15797.05</v>
          </cell>
        </row>
        <row r="161">
          <cell r="E161" t="str">
            <v>0724722471</v>
          </cell>
          <cell r="F161" t="str">
            <v>2023-12</v>
          </cell>
          <cell r="G161" t="str">
            <v>1351000079269140</v>
          </cell>
          <cell r="H161" t="str">
            <v>非自然人</v>
          </cell>
          <cell r="I161" t="str">
            <v>涞源英能新能源科技有限公司</v>
          </cell>
          <cell r="J161">
            <v>30.934</v>
          </cell>
          <cell r="K161">
            <v>30934</v>
          </cell>
          <cell r="L161">
            <v>26293.9</v>
          </cell>
          <cell r="M161">
            <v>0.13</v>
          </cell>
          <cell r="N161">
            <v>364.4</v>
          </cell>
          <cell r="O161">
            <v>11272.35</v>
          </cell>
          <cell r="P161">
            <v>1296.82</v>
          </cell>
          <cell r="Q161">
            <v>485.6</v>
          </cell>
          <cell r="R161">
            <v>15021.55</v>
          </cell>
        </row>
        <row r="162">
          <cell r="E162" t="str">
            <v>0724722673</v>
          </cell>
          <cell r="F162" t="str">
            <v>2023-12</v>
          </cell>
          <cell r="G162" t="str">
            <v>1351000079269152</v>
          </cell>
          <cell r="H162" t="str">
            <v>非自然人</v>
          </cell>
          <cell r="I162" t="str">
            <v>涞源英能新能源科技有限公司</v>
          </cell>
          <cell r="J162">
            <v>33.894</v>
          </cell>
          <cell r="K162">
            <v>33894</v>
          </cell>
          <cell r="L162">
            <v>28809.9</v>
          </cell>
          <cell r="M162">
            <v>0.13</v>
          </cell>
          <cell r="N162">
            <v>364.4</v>
          </cell>
          <cell r="O162">
            <v>12350.97</v>
          </cell>
          <cell r="P162">
            <v>1420.91</v>
          </cell>
          <cell r="Q162">
            <v>485.6</v>
          </cell>
          <cell r="R162">
            <v>16458.93</v>
          </cell>
        </row>
        <row r="163">
          <cell r="E163" t="str">
            <v>0724722859</v>
          </cell>
          <cell r="F163" t="str">
            <v>2023-12</v>
          </cell>
          <cell r="G163" t="str">
            <v>1351000079269139</v>
          </cell>
          <cell r="H163" t="str">
            <v>非自然人</v>
          </cell>
          <cell r="I163" t="str">
            <v>涞源英能新能源科技有限公司</v>
          </cell>
          <cell r="J163">
            <v>33.052</v>
          </cell>
          <cell r="K163">
            <v>33052</v>
          </cell>
          <cell r="L163">
            <v>28094.2</v>
          </cell>
          <cell r="M163">
            <v>0.13</v>
          </cell>
          <cell r="N163">
            <v>364.4</v>
          </cell>
          <cell r="O163">
            <v>12044.15</v>
          </cell>
          <cell r="P163">
            <v>1385.61</v>
          </cell>
          <cell r="Q163">
            <v>485.6</v>
          </cell>
          <cell r="R163">
            <v>16050.05</v>
          </cell>
        </row>
        <row r="164">
          <cell r="E164" t="str">
            <v>0724737174</v>
          </cell>
          <cell r="F164" t="str">
            <v>2023-12</v>
          </cell>
          <cell r="G164" t="str">
            <v>1351000077602499</v>
          </cell>
          <cell r="H164" t="str">
            <v>非自然人</v>
          </cell>
          <cell r="I164" t="str">
            <v>涞源英能新能源科技有限公司</v>
          </cell>
          <cell r="J164">
            <v>33.574</v>
          </cell>
          <cell r="K164">
            <v>33574</v>
          </cell>
          <cell r="L164">
            <v>28537.9</v>
          </cell>
          <cell r="M164">
            <v>0.13</v>
          </cell>
          <cell r="N164">
            <v>364.4</v>
          </cell>
          <cell r="O164">
            <v>12234.37</v>
          </cell>
          <cell r="P164">
            <v>1407.49</v>
          </cell>
          <cell r="Q164">
            <v>485.6</v>
          </cell>
          <cell r="R164">
            <v>16303.53</v>
          </cell>
        </row>
        <row r="165">
          <cell r="E165" t="str">
            <v>0724763029</v>
          </cell>
          <cell r="F165" t="str">
            <v>2023-12</v>
          </cell>
          <cell r="G165" t="str">
            <v>1351000077602496</v>
          </cell>
          <cell r="H165" t="str">
            <v>非自然人</v>
          </cell>
          <cell r="I165" t="str">
            <v>涞源英能新能源科技有限公司</v>
          </cell>
          <cell r="J165">
            <v>32.204</v>
          </cell>
          <cell r="K165">
            <v>32204</v>
          </cell>
          <cell r="L165">
            <v>27373.4</v>
          </cell>
          <cell r="M165">
            <v>0.13</v>
          </cell>
          <cell r="N165">
            <v>364.4</v>
          </cell>
          <cell r="O165">
            <v>11735.14</v>
          </cell>
          <cell r="P165">
            <v>1350.06</v>
          </cell>
          <cell r="Q165">
            <v>485.6</v>
          </cell>
          <cell r="R165">
            <v>15638.26</v>
          </cell>
        </row>
        <row r="166">
          <cell r="E166" t="str">
            <v>0724764660</v>
          </cell>
          <cell r="F166" t="str">
            <v>2023-12</v>
          </cell>
          <cell r="G166" t="str">
            <v>1351000080075106</v>
          </cell>
          <cell r="H166" t="str">
            <v>非自然人</v>
          </cell>
          <cell r="I166" t="str">
            <v>涞源英能新能源科技有限公司</v>
          </cell>
          <cell r="J166">
            <v>40.189</v>
          </cell>
          <cell r="K166">
            <v>40189</v>
          </cell>
          <cell r="L166">
            <v>34160.65</v>
          </cell>
          <cell r="M166">
            <v>0.13</v>
          </cell>
          <cell r="N166">
            <v>364.4</v>
          </cell>
          <cell r="O166">
            <v>14644.87</v>
          </cell>
          <cell r="P166">
            <v>1684.81</v>
          </cell>
          <cell r="Q166">
            <v>485.6</v>
          </cell>
          <cell r="R166">
            <v>19515.78</v>
          </cell>
        </row>
        <row r="167">
          <cell r="E167" t="str">
            <v>0724879441</v>
          </cell>
          <cell r="F167" t="str">
            <v>2023-12</v>
          </cell>
          <cell r="G167" t="str">
            <v>1351000079269141</v>
          </cell>
          <cell r="H167" t="str">
            <v>非自然人</v>
          </cell>
          <cell r="I167" t="str">
            <v>涞源英能新能源科技有限公司</v>
          </cell>
          <cell r="J167">
            <v>36.376</v>
          </cell>
          <cell r="K167">
            <v>36376</v>
          </cell>
          <cell r="L167">
            <v>30919.6</v>
          </cell>
          <cell r="M167">
            <v>0.13</v>
          </cell>
          <cell r="N167">
            <v>364.4</v>
          </cell>
          <cell r="O167">
            <v>13255.41</v>
          </cell>
          <cell r="P167">
            <v>1524.96</v>
          </cell>
          <cell r="Q167">
            <v>485.6</v>
          </cell>
          <cell r="R167">
            <v>17664.19</v>
          </cell>
        </row>
        <row r="168">
          <cell r="E168" t="str">
            <v>0724889888</v>
          </cell>
          <cell r="F168" t="str">
            <v>2023-12</v>
          </cell>
          <cell r="G168" t="str">
            <v>1351000080369835</v>
          </cell>
          <cell r="H168" t="str">
            <v>非自然人</v>
          </cell>
          <cell r="I168" t="str">
            <v>涞源英能新能源科技有限公司</v>
          </cell>
          <cell r="J168">
            <v>33.862</v>
          </cell>
          <cell r="K168">
            <v>33862</v>
          </cell>
          <cell r="L168">
            <v>28782.7</v>
          </cell>
          <cell r="M168">
            <v>0.13</v>
          </cell>
          <cell r="N168">
            <v>364.4</v>
          </cell>
          <cell r="O168">
            <v>12339.31</v>
          </cell>
          <cell r="P168">
            <v>1419.57</v>
          </cell>
          <cell r="Q168">
            <v>485.6</v>
          </cell>
          <cell r="R168">
            <v>16443.39</v>
          </cell>
        </row>
        <row r="169">
          <cell r="E169" t="str">
            <v>0725133465</v>
          </cell>
          <cell r="F169" t="str">
            <v>2023-12</v>
          </cell>
          <cell r="G169" t="str">
            <v>1351000080075105</v>
          </cell>
          <cell r="H169" t="str">
            <v>非自然人</v>
          </cell>
          <cell r="I169" t="str">
            <v>涞源英能新能源科技有限公司</v>
          </cell>
          <cell r="J169">
            <v>4.805</v>
          </cell>
          <cell r="K169">
            <v>4805</v>
          </cell>
          <cell r="L169">
            <v>4084.25</v>
          </cell>
          <cell r="M169">
            <v>0.13</v>
          </cell>
          <cell r="N169">
            <v>364.4</v>
          </cell>
          <cell r="O169">
            <v>1750.94</v>
          </cell>
          <cell r="P169">
            <v>201.44</v>
          </cell>
          <cell r="Q169">
            <v>485.6</v>
          </cell>
          <cell r="R169">
            <v>2333.31</v>
          </cell>
        </row>
        <row r="170">
          <cell r="E170" t="str">
            <v>0725133537</v>
          </cell>
          <cell r="F170" t="str">
            <v>2023-12</v>
          </cell>
          <cell r="G170" t="str">
            <v>1351000077602497</v>
          </cell>
          <cell r="H170" t="str">
            <v>非自然人</v>
          </cell>
          <cell r="I170" t="str">
            <v>涞源英能新能源科技有限公司</v>
          </cell>
          <cell r="J170">
            <v>25.387</v>
          </cell>
          <cell r="K170">
            <v>25387</v>
          </cell>
          <cell r="L170">
            <v>21578.95</v>
          </cell>
          <cell r="M170">
            <v>0.13</v>
          </cell>
          <cell r="N170">
            <v>364.4</v>
          </cell>
          <cell r="O170">
            <v>9251.02</v>
          </cell>
          <cell r="P170">
            <v>1064.28</v>
          </cell>
          <cell r="Q170">
            <v>485.6</v>
          </cell>
          <cell r="R170">
            <v>12327.93</v>
          </cell>
        </row>
        <row r="171">
          <cell r="E171" t="str">
            <v>0726198728</v>
          </cell>
          <cell r="F171" t="str">
            <v>2023-12</v>
          </cell>
          <cell r="G171" t="str">
            <v>1351000077198911</v>
          </cell>
          <cell r="H171" t="str">
            <v>非自然人</v>
          </cell>
          <cell r="I171" t="str">
            <v>涞源英能新能源科技有限公司</v>
          </cell>
          <cell r="J171">
            <v>39.194</v>
          </cell>
          <cell r="K171">
            <v>39194</v>
          </cell>
          <cell r="L171">
            <v>33314.9</v>
          </cell>
          <cell r="M171">
            <v>0.13</v>
          </cell>
          <cell r="N171">
            <v>364.4</v>
          </cell>
          <cell r="O171">
            <v>14282.29</v>
          </cell>
          <cell r="P171">
            <v>1643.1</v>
          </cell>
          <cell r="Q171">
            <v>485.6</v>
          </cell>
          <cell r="R171">
            <v>19032.61</v>
          </cell>
        </row>
        <row r="172">
          <cell r="E172" t="str">
            <v>0728896972</v>
          </cell>
          <cell r="F172" t="str">
            <v>2023-12</v>
          </cell>
          <cell r="G172" t="str">
            <v>1351000080075337</v>
          </cell>
          <cell r="H172" t="str">
            <v>非自然人</v>
          </cell>
          <cell r="I172" t="str">
            <v>涞源英能新能源科技有限公司</v>
          </cell>
          <cell r="J172">
            <v>25.892</v>
          </cell>
          <cell r="K172">
            <v>25892</v>
          </cell>
          <cell r="L172">
            <v>22008.2</v>
          </cell>
          <cell r="M172">
            <v>0.13</v>
          </cell>
          <cell r="N172">
            <v>364.4</v>
          </cell>
          <cell r="O172">
            <v>9435.04</v>
          </cell>
          <cell r="P172">
            <v>1085.45</v>
          </cell>
          <cell r="Q172">
            <v>485.6</v>
          </cell>
          <cell r="R172">
            <v>12573.16</v>
          </cell>
        </row>
        <row r="173">
          <cell r="E173" t="str">
            <v>0728900936</v>
          </cell>
          <cell r="F173" t="str">
            <v>2023-12</v>
          </cell>
          <cell r="G173" t="str">
            <v>1351000080075338</v>
          </cell>
          <cell r="H173" t="str">
            <v>非自然人</v>
          </cell>
          <cell r="I173" t="str">
            <v>涞源英能新能源科技有限公司</v>
          </cell>
          <cell r="J173">
            <v>19.294</v>
          </cell>
          <cell r="K173">
            <v>19294</v>
          </cell>
          <cell r="L173">
            <v>16399.9</v>
          </cell>
          <cell r="M173">
            <v>0.13</v>
          </cell>
          <cell r="N173">
            <v>364.4</v>
          </cell>
          <cell r="O173">
            <v>7030.73</v>
          </cell>
          <cell r="P173">
            <v>808.85</v>
          </cell>
          <cell r="Q173">
            <v>485.6</v>
          </cell>
          <cell r="R173">
            <v>9369.17</v>
          </cell>
        </row>
        <row r="174">
          <cell r="E174" t="str">
            <v>0728902642</v>
          </cell>
          <cell r="F174" t="str">
            <v>2023-12</v>
          </cell>
          <cell r="G174" t="str">
            <v>1351000081094340</v>
          </cell>
          <cell r="H174" t="str">
            <v>非自然人</v>
          </cell>
          <cell r="I174" t="str">
            <v>涞源英能新能源科技有限公司</v>
          </cell>
          <cell r="J174">
            <v>24.517</v>
          </cell>
          <cell r="K174">
            <v>24517</v>
          </cell>
          <cell r="L174">
            <v>20839.45</v>
          </cell>
          <cell r="M174">
            <v>0.13</v>
          </cell>
          <cell r="N174">
            <v>364.4</v>
          </cell>
          <cell r="O174">
            <v>8933.99</v>
          </cell>
          <cell r="P174">
            <v>1027.8</v>
          </cell>
          <cell r="Q174">
            <v>485.6</v>
          </cell>
          <cell r="R174">
            <v>11905.46</v>
          </cell>
        </row>
        <row r="175">
          <cell r="E175" t="str">
            <v>0728903241</v>
          </cell>
          <cell r="F175" t="str">
            <v>2023-12</v>
          </cell>
          <cell r="G175" t="str">
            <v>1351000081094307</v>
          </cell>
          <cell r="H175" t="str">
            <v>非自然人</v>
          </cell>
          <cell r="I175" t="str">
            <v>涞源英能新能源科技有限公司</v>
          </cell>
          <cell r="J175">
            <v>16.109</v>
          </cell>
          <cell r="K175">
            <v>16109</v>
          </cell>
          <cell r="L175">
            <v>13692.65</v>
          </cell>
          <cell r="M175">
            <v>0.13</v>
          </cell>
          <cell r="N175">
            <v>364.4</v>
          </cell>
          <cell r="O175">
            <v>5870.12</v>
          </cell>
          <cell r="P175">
            <v>675.32</v>
          </cell>
          <cell r="Q175">
            <v>485.6</v>
          </cell>
          <cell r="R175">
            <v>7822.53</v>
          </cell>
        </row>
        <row r="176">
          <cell r="E176" t="str">
            <v>0728906107</v>
          </cell>
          <cell r="F176" t="str">
            <v>2023-12</v>
          </cell>
          <cell r="G176" t="str">
            <v>1351000081094361</v>
          </cell>
          <cell r="H176" t="str">
            <v>非自然人</v>
          </cell>
          <cell r="I176" t="str">
            <v>涞源英能新能源科技有限公司</v>
          </cell>
          <cell r="J176">
            <v>22.214</v>
          </cell>
          <cell r="K176">
            <v>22214</v>
          </cell>
          <cell r="L176">
            <v>18881.9</v>
          </cell>
          <cell r="M176">
            <v>0.13</v>
          </cell>
          <cell r="N176">
            <v>364.4</v>
          </cell>
          <cell r="O176">
            <v>8094.78</v>
          </cell>
          <cell r="P176">
            <v>931.26</v>
          </cell>
          <cell r="Q176">
            <v>485.6</v>
          </cell>
          <cell r="R176">
            <v>10787.12</v>
          </cell>
        </row>
        <row r="177">
          <cell r="E177" t="str">
            <v>0728909627</v>
          </cell>
          <cell r="F177" t="str">
            <v>2023-12</v>
          </cell>
          <cell r="G177" t="str">
            <v>1351000078973925</v>
          </cell>
          <cell r="H177" t="str">
            <v>非自然人</v>
          </cell>
          <cell r="I177" t="str">
            <v>涞源英能新能源科技有限公司</v>
          </cell>
          <cell r="J177">
            <v>22.82</v>
          </cell>
          <cell r="K177">
            <v>22820</v>
          </cell>
          <cell r="L177">
            <v>19397</v>
          </cell>
          <cell r="M177">
            <v>0.13</v>
          </cell>
          <cell r="N177">
            <v>364.4</v>
          </cell>
          <cell r="O177">
            <v>8315.61</v>
          </cell>
          <cell r="P177">
            <v>956.66</v>
          </cell>
          <cell r="Q177">
            <v>485.6</v>
          </cell>
          <cell r="R177">
            <v>11081.39</v>
          </cell>
        </row>
        <row r="178">
          <cell r="E178" t="str">
            <v>0728910559</v>
          </cell>
          <cell r="F178" t="str">
            <v>2023-12</v>
          </cell>
          <cell r="G178" t="str">
            <v>1351000078973924</v>
          </cell>
          <cell r="H178" t="str">
            <v>非自然人</v>
          </cell>
          <cell r="I178" t="str">
            <v>涞源英能新能源科技有限公司</v>
          </cell>
          <cell r="J178">
            <v>8.309</v>
          </cell>
          <cell r="K178">
            <v>8309</v>
          </cell>
          <cell r="L178">
            <v>7062.65</v>
          </cell>
          <cell r="M178">
            <v>0.13</v>
          </cell>
          <cell r="N178">
            <v>364.4</v>
          </cell>
          <cell r="O178">
            <v>3027.8</v>
          </cell>
          <cell r="P178">
            <v>348.33</v>
          </cell>
          <cell r="Q178">
            <v>485.6</v>
          </cell>
          <cell r="R178">
            <v>4034.85</v>
          </cell>
        </row>
        <row r="179">
          <cell r="E179" t="str">
            <v>0728915857</v>
          </cell>
          <cell r="F179" t="str">
            <v>2023-12</v>
          </cell>
          <cell r="G179" t="str">
            <v>1351000080075333</v>
          </cell>
          <cell r="H179" t="str">
            <v>非自然人</v>
          </cell>
          <cell r="I179" t="str">
            <v>涞源英能新能源科技有限公司</v>
          </cell>
          <cell r="J179">
            <v>18.181</v>
          </cell>
          <cell r="K179">
            <v>18181</v>
          </cell>
          <cell r="L179">
            <v>15453.85</v>
          </cell>
          <cell r="M179">
            <v>0.13</v>
          </cell>
          <cell r="N179">
            <v>364.4</v>
          </cell>
          <cell r="O179">
            <v>6625.16</v>
          </cell>
          <cell r="P179">
            <v>762.19</v>
          </cell>
          <cell r="Q179">
            <v>485.6</v>
          </cell>
          <cell r="R179">
            <v>8828.69</v>
          </cell>
        </row>
        <row r="180">
          <cell r="E180" t="str">
            <v>0730795144</v>
          </cell>
          <cell r="F180" t="str">
            <v>2023-12</v>
          </cell>
          <cell r="G180" t="str">
            <v>1351000079269155</v>
          </cell>
          <cell r="H180" t="str">
            <v>非自然人</v>
          </cell>
          <cell r="I180" t="str">
            <v>涞源英能新能源科技有限公司</v>
          </cell>
          <cell r="J180">
            <v>12.552</v>
          </cell>
          <cell r="K180">
            <v>12552</v>
          </cell>
          <cell r="L180">
            <v>10669.2</v>
          </cell>
          <cell r="M180">
            <v>0.13</v>
          </cell>
          <cell r="N180">
            <v>364.4</v>
          </cell>
          <cell r="O180">
            <v>4573.95</v>
          </cell>
          <cell r="P180">
            <v>526.21</v>
          </cell>
          <cell r="Q180">
            <v>485.6</v>
          </cell>
          <cell r="R180">
            <v>6095.25</v>
          </cell>
        </row>
        <row r="181">
          <cell r="E181" t="str">
            <v>0730799784</v>
          </cell>
          <cell r="F181" t="str">
            <v>2023-12</v>
          </cell>
          <cell r="G181" t="str">
            <v>1351000079269143</v>
          </cell>
          <cell r="H181" t="str">
            <v>非自然人</v>
          </cell>
          <cell r="I181" t="str">
            <v>涞源英能新能源科技有限公司</v>
          </cell>
          <cell r="J181">
            <v>32.287</v>
          </cell>
          <cell r="K181">
            <v>32287</v>
          </cell>
          <cell r="L181">
            <v>27443.95</v>
          </cell>
          <cell r="M181">
            <v>0.13</v>
          </cell>
          <cell r="N181">
            <v>364.4</v>
          </cell>
          <cell r="O181">
            <v>11765.38</v>
          </cell>
          <cell r="P181">
            <v>1353.54</v>
          </cell>
          <cell r="Q181">
            <v>485.6</v>
          </cell>
          <cell r="R181">
            <v>15678.57</v>
          </cell>
        </row>
        <row r="182">
          <cell r="E182" t="str">
            <v>0730801612</v>
          </cell>
          <cell r="F182" t="str">
            <v>2023-12</v>
          </cell>
          <cell r="G182" t="str">
            <v>1351000079269157</v>
          </cell>
          <cell r="H182" t="str">
            <v>非自然人</v>
          </cell>
          <cell r="I182" t="str">
            <v>涞源英能新能源科技有限公司</v>
          </cell>
          <cell r="J182">
            <v>26.478</v>
          </cell>
          <cell r="K182">
            <v>26478</v>
          </cell>
          <cell r="L182">
            <v>22506.3</v>
          </cell>
          <cell r="M182">
            <v>0.13</v>
          </cell>
          <cell r="N182">
            <v>364.4</v>
          </cell>
          <cell r="O182">
            <v>9648.58</v>
          </cell>
          <cell r="P182">
            <v>1110.01</v>
          </cell>
          <cell r="Q182">
            <v>485.6</v>
          </cell>
          <cell r="R182">
            <v>12857.72</v>
          </cell>
        </row>
        <row r="183">
          <cell r="E183" t="str">
            <v>0730801843</v>
          </cell>
          <cell r="F183" t="str">
            <v>2023-12</v>
          </cell>
          <cell r="G183" t="str">
            <v>1351000079269147</v>
          </cell>
          <cell r="H183" t="str">
            <v>非自然人</v>
          </cell>
          <cell r="I183" t="str">
            <v>涞源英能新能源科技有限公司</v>
          </cell>
          <cell r="J183">
            <v>33.083</v>
          </cell>
          <cell r="K183">
            <v>33083</v>
          </cell>
          <cell r="L183">
            <v>28120.55</v>
          </cell>
          <cell r="M183">
            <v>0.13</v>
          </cell>
          <cell r="N183">
            <v>364.4</v>
          </cell>
          <cell r="O183">
            <v>12055.45</v>
          </cell>
          <cell r="P183">
            <v>1386.91</v>
          </cell>
          <cell r="Q183">
            <v>485.6</v>
          </cell>
          <cell r="R183">
            <v>16065.1</v>
          </cell>
        </row>
        <row r="184">
          <cell r="E184" t="str">
            <v>0730803520</v>
          </cell>
          <cell r="F184" t="str">
            <v>2023-12</v>
          </cell>
          <cell r="G184" t="str">
            <v>1351000079269158</v>
          </cell>
          <cell r="H184" t="str">
            <v>非自然人</v>
          </cell>
          <cell r="I184" t="str">
            <v>涞源英能新能源科技有限公司</v>
          </cell>
          <cell r="J184">
            <v>30.739</v>
          </cell>
          <cell r="K184">
            <v>30739</v>
          </cell>
          <cell r="L184">
            <v>26128.15</v>
          </cell>
          <cell r="M184">
            <v>0.13</v>
          </cell>
          <cell r="N184">
            <v>364.4</v>
          </cell>
          <cell r="O184">
            <v>11201.29</v>
          </cell>
          <cell r="P184">
            <v>1288.64</v>
          </cell>
          <cell r="Q184">
            <v>485.6</v>
          </cell>
          <cell r="R184">
            <v>14926.86</v>
          </cell>
        </row>
        <row r="185">
          <cell r="E185" t="str">
            <v>0730805308</v>
          </cell>
          <cell r="F185" t="str">
            <v>2023-12</v>
          </cell>
          <cell r="G185" t="str">
            <v>1351000079269146</v>
          </cell>
          <cell r="H185" t="str">
            <v>非自然人</v>
          </cell>
          <cell r="I185" t="str">
            <v>涞源英能新能源科技有限公司</v>
          </cell>
          <cell r="J185">
            <v>33.793</v>
          </cell>
          <cell r="K185">
            <v>33793</v>
          </cell>
          <cell r="L185">
            <v>28724.05</v>
          </cell>
          <cell r="M185">
            <v>0.13</v>
          </cell>
          <cell r="N185">
            <v>364.4</v>
          </cell>
          <cell r="O185">
            <v>12314.17</v>
          </cell>
          <cell r="P185">
            <v>1416.67</v>
          </cell>
          <cell r="Q185">
            <v>485.6</v>
          </cell>
          <cell r="R185">
            <v>16409.88</v>
          </cell>
        </row>
        <row r="186">
          <cell r="E186" t="str">
            <v>0730828556</v>
          </cell>
          <cell r="F186" t="str">
            <v>2023-12</v>
          </cell>
          <cell r="G186" t="str">
            <v>1351000081092614</v>
          </cell>
          <cell r="H186" t="str">
            <v>非自然人</v>
          </cell>
          <cell r="I186" t="str">
            <v>涞源英能新能源科技有限公司</v>
          </cell>
          <cell r="J186">
            <v>40.728</v>
          </cell>
          <cell r="K186">
            <v>40728</v>
          </cell>
          <cell r="L186">
            <v>34618.8</v>
          </cell>
          <cell r="M186">
            <v>0.13</v>
          </cell>
          <cell r="N186">
            <v>364.4</v>
          </cell>
          <cell r="O186">
            <v>14841.28</v>
          </cell>
          <cell r="P186">
            <v>1707.4</v>
          </cell>
          <cell r="Q186">
            <v>485.6</v>
          </cell>
          <cell r="R186">
            <v>19777.52</v>
          </cell>
        </row>
        <row r="187">
          <cell r="E187" t="str">
            <v>0730829458</v>
          </cell>
          <cell r="F187" t="str">
            <v>2023-12</v>
          </cell>
          <cell r="G187" t="str">
            <v>1351000081092624</v>
          </cell>
          <cell r="H187" t="str">
            <v>非自然人</v>
          </cell>
          <cell r="I187" t="str">
            <v>涞源英能新能源科技有限公司</v>
          </cell>
          <cell r="J187">
            <v>20.033</v>
          </cell>
          <cell r="K187">
            <v>20033</v>
          </cell>
          <cell r="L187">
            <v>17028.05</v>
          </cell>
          <cell r="M187">
            <v>0.13</v>
          </cell>
          <cell r="N187">
            <v>364.4</v>
          </cell>
          <cell r="O187">
            <v>7300.03</v>
          </cell>
          <cell r="P187">
            <v>839.83</v>
          </cell>
          <cell r="Q187">
            <v>485.6</v>
          </cell>
          <cell r="R187">
            <v>9728.02</v>
          </cell>
        </row>
        <row r="188">
          <cell r="E188" t="str">
            <v>0731273979</v>
          </cell>
          <cell r="F188" t="str">
            <v>2023-12</v>
          </cell>
          <cell r="G188" t="str">
            <v>1351000081092655</v>
          </cell>
          <cell r="H188" t="str">
            <v>非自然人</v>
          </cell>
          <cell r="I188" t="str">
            <v>涞源英能新能源科技有限公司</v>
          </cell>
          <cell r="J188">
            <v>35.497</v>
          </cell>
          <cell r="K188">
            <v>35497</v>
          </cell>
          <cell r="L188">
            <v>30172.45</v>
          </cell>
          <cell r="M188">
            <v>0.13</v>
          </cell>
          <cell r="N188">
            <v>364.4</v>
          </cell>
          <cell r="O188">
            <v>12935.11</v>
          </cell>
          <cell r="P188">
            <v>1488.11</v>
          </cell>
          <cell r="Q188">
            <v>485.6</v>
          </cell>
          <cell r="R188">
            <v>17237.34</v>
          </cell>
        </row>
        <row r="189">
          <cell r="E189" t="str">
            <v>0731429167</v>
          </cell>
          <cell r="F189" t="str">
            <v>2023-12</v>
          </cell>
          <cell r="G189" t="str">
            <v>1351000081092744</v>
          </cell>
          <cell r="H189" t="str">
            <v>非自然人</v>
          </cell>
          <cell r="I189" t="str">
            <v>涞源英能新能源科技有限公司</v>
          </cell>
          <cell r="J189">
            <v>8.962</v>
          </cell>
          <cell r="K189">
            <v>8962</v>
          </cell>
          <cell r="L189">
            <v>7617.7</v>
          </cell>
          <cell r="M189">
            <v>0.13</v>
          </cell>
          <cell r="N189">
            <v>364.4</v>
          </cell>
          <cell r="O189">
            <v>3265.75</v>
          </cell>
          <cell r="P189">
            <v>375.71</v>
          </cell>
          <cell r="Q189">
            <v>485.6</v>
          </cell>
          <cell r="R189">
            <v>4351.95</v>
          </cell>
        </row>
        <row r="190">
          <cell r="E190" t="str">
            <v>0731429284</v>
          </cell>
          <cell r="F190" t="str">
            <v>2023-12</v>
          </cell>
          <cell r="G190" t="str">
            <v>1351000081092815</v>
          </cell>
          <cell r="H190" t="str">
            <v>非自然人</v>
          </cell>
          <cell r="I190" t="str">
            <v>涞源英能新能源科技有限公司</v>
          </cell>
          <cell r="J190">
            <v>29.981</v>
          </cell>
          <cell r="K190">
            <v>29981</v>
          </cell>
          <cell r="L190">
            <v>25483.85</v>
          </cell>
          <cell r="M190">
            <v>0.13</v>
          </cell>
          <cell r="N190">
            <v>364.4</v>
          </cell>
          <cell r="O190">
            <v>10925.08</v>
          </cell>
          <cell r="P190">
            <v>1256.87</v>
          </cell>
          <cell r="Q190">
            <v>485.6</v>
          </cell>
          <cell r="R190">
            <v>14558.77</v>
          </cell>
        </row>
        <row r="191">
          <cell r="E191" t="str">
            <v>0734154299</v>
          </cell>
          <cell r="F191" t="str">
            <v>2023-12</v>
          </cell>
          <cell r="G191" t="str">
            <v>1351000077198935</v>
          </cell>
          <cell r="H191" t="str">
            <v>非自然人</v>
          </cell>
          <cell r="I191" t="str">
            <v>涞源英能新能源科技有限公司</v>
          </cell>
          <cell r="J191">
            <v>16.207</v>
          </cell>
          <cell r="K191">
            <v>16207</v>
          </cell>
          <cell r="L191">
            <v>13775.95</v>
          </cell>
          <cell r="M191">
            <v>0.13</v>
          </cell>
          <cell r="N191">
            <v>364.4</v>
          </cell>
          <cell r="O191">
            <v>5905.83</v>
          </cell>
          <cell r="P191">
            <v>679.43</v>
          </cell>
          <cell r="Q191">
            <v>485.6</v>
          </cell>
          <cell r="R191">
            <v>7870.12</v>
          </cell>
        </row>
        <row r="192">
          <cell r="K192">
            <v>5268225</v>
          </cell>
          <cell r="L192">
            <v>4619896.13</v>
          </cell>
          <cell r="M192">
            <v>24.7</v>
          </cell>
          <cell r="N192">
            <v>69236.0000000001</v>
          </cell>
          <cell r="O192">
            <v>1919741.2</v>
          </cell>
          <cell r="P192">
            <v>220855.16</v>
          </cell>
        </row>
        <row r="192">
          <cell r="R192">
            <v>2700154.93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AR197"/>
  <sheetViews>
    <sheetView tabSelected="1" workbookViewId="0">
      <pane xSplit="7" ySplit="5" topLeftCell="AH192" activePane="bottomRight" state="frozen"/>
      <selection/>
      <selection pane="topRight"/>
      <selection pane="bottomLeft"/>
      <selection pane="bottomRight" activeCell="AO205" sqref="AO205"/>
    </sheetView>
  </sheetViews>
  <sheetFormatPr defaultColWidth="9" defaultRowHeight="13.5"/>
  <cols>
    <col min="1" max="1" width="6.25" customWidth="1"/>
    <col min="2" max="2" width="7.5" style="42" customWidth="1"/>
    <col min="3" max="3" width="13.25" style="40" customWidth="1"/>
    <col min="4" max="4" width="13" style="40" hidden="1" customWidth="1"/>
    <col min="5" max="5" width="2.25" style="40" hidden="1" customWidth="1"/>
    <col min="6" max="6" width="8.625" style="40" customWidth="1"/>
    <col min="7" max="7" width="13.5" style="42" customWidth="1"/>
    <col min="8" max="11" width="9.875" style="43" customWidth="1"/>
    <col min="12" max="12" width="9.375"/>
    <col min="13" max="13" width="12.875"/>
    <col min="14" max="14" width="12.125" customWidth="1"/>
    <col min="15" max="15" width="14.125"/>
    <col min="16" max="16" width="9.25"/>
    <col min="17" max="17" width="12.875"/>
    <col min="18" max="18" width="9.25"/>
    <col min="19" max="19" width="12.875"/>
    <col min="20" max="20" width="9.25"/>
    <col min="21" max="21" width="12.875"/>
    <col min="22" max="23" width="14.125"/>
    <col min="24" max="24" width="9.25"/>
    <col min="25" max="25" width="12.875"/>
    <col min="26" max="26" width="9.25"/>
    <col min="27" max="27" width="12.875"/>
    <col min="28" max="28" width="9.25"/>
    <col min="29" max="29" width="12.875"/>
    <col min="30" max="30" width="9.25"/>
    <col min="31" max="31" width="12.875"/>
    <col min="32" max="33" width="14.125"/>
    <col min="34" max="34" width="9.25"/>
    <col min="35" max="37" width="12.875"/>
    <col min="38" max="38" width="12.875" style="44"/>
    <col min="39" max="39" width="14.125" style="44"/>
    <col min="40" max="40" width="9" style="42"/>
    <col min="41" max="43" width="11.5" style="42"/>
    <col min="44" max="44" width="12.625"/>
    <col min="46" max="46" width="10.875" customWidth="1"/>
  </cols>
  <sheetData>
    <row r="1" customFormat="1" ht="27" spans="1:43">
      <c r="A1" s="45" t="s">
        <v>0</v>
      </c>
      <c r="B1" s="46"/>
      <c r="C1" s="47"/>
      <c r="D1" s="47"/>
      <c r="E1" s="47"/>
      <c r="F1" s="47"/>
      <c r="G1" s="46"/>
      <c r="H1" s="43"/>
      <c r="I1" s="43"/>
      <c r="J1" s="43"/>
      <c r="K1" s="43"/>
      <c r="AL1" s="44"/>
      <c r="AM1" s="44"/>
      <c r="AN1" s="42"/>
      <c r="AO1" s="42"/>
      <c r="AP1" s="42"/>
      <c r="AQ1" s="42"/>
    </row>
    <row r="2" customFormat="1" ht="15" customHeight="1" spans="1:43">
      <c r="A2" s="46"/>
      <c r="B2" s="46"/>
      <c r="C2" s="48"/>
      <c r="D2" s="48"/>
      <c r="E2" s="48"/>
      <c r="F2" s="48"/>
      <c r="G2" s="46"/>
      <c r="H2" s="43"/>
      <c r="I2" s="43"/>
      <c r="J2" s="43"/>
      <c r="K2" s="43"/>
      <c r="AL2" s="44"/>
      <c r="AM2" s="44"/>
      <c r="AN2" s="42"/>
      <c r="AO2" s="42"/>
      <c r="AP2" s="42"/>
      <c r="AQ2" s="42"/>
    </row>
    <row r="3" customFormat="1" spans="1:43">
      <c r="A3" s="49"/>
      <c r="B3" s="49"/>
      <c r="C3" s="50"/>
      <c r="D3" s="50"/>
      <c r="E3" s="50"/>
      <c r="F3" s="50"/>
      <c r="G3" s="49"/>
      <c r="H3" s="51"/>
      <c r="I3" s="51"/>
      <c r="J3" s="51"/>
      <c r="K3" s="51"/>
      <c r="AL3" s="44"/>
      <c r="AM3" s="44"/>
      <c r="AN3" s="42"/>
      <c r="AO3" s="42"/>
      <c r="AP3" s="42"/>
      <c r="AQ3" s="42"/>
    </row>
    <row r="4" ht="30" customHeight="1" spans="1:44">
      <c r="A4" s="1" t="s">
        <v>1</v>
      </c>
      <c r="B4" s="1" t="s">
        <v>2</v>
      </c>
      <c r="C4" s="52" t="s">
        <v>3</v>
      </c>
      <c r="D4" s="52" t="s">
        <v>4</v>
      </c>
      <c r="E4" s="52"/>
      <c r="F4" s="53" t="s">
        <v>5</v>
      </c>
      <c r="G4" s="1" t="s">
        <v>6</v>
      </c>
      <c r="H4" s="5" t="s">
        <v>7</v>
      </c>
      <c r="I4" s="8"/>
      <c r="J4" s="5" t="s">
        <v>8</v>
      </c>
      <c r="K4" s="8"/>
      <c r="L4" s="5" t="s">
        <v>9</v>
      </c>
      <c r="M4" s="8"/>
      <c r="N4" s="8"/>
      <c r="O4" s="8"/>
      <c r="P4" s="5" t="s">
        <v>10</v>
      </c>
      <c r="Q4" s="8"/>
      <c r="R4" s="87" t="s">
        <v>11</v>
      </c>
      <c r="S4" s="88"/>
      <c r="T4" s="5" t="s">
        <v>12</v>
      </c>
      <c r="U4" s="8"/>
      <c r="V4" s="8"/>
      <c r="W4" s="8"/>
      <c r="X4" s="5" t="s">
        <v>13</v>
      </c>
      <c r="Y4" s="8"/>
      <c r="Z4" s="87" t="s">
        <v>14</v>
      </c>
      <c r="AA4" s="88"/>
      <c r="AB4" s="5" t="s">
        <v>15</v>
      </c>
      <c r="AC4" s="8"/>
      <c r="AD4" s="5" t="s">
        <v>16</v>
      </c>
      <c r="AE4" s="8"/>
      <c r="AF4" s="8"/>
      <c r="AG4" s="8"/>
      <c r="AH4" s="87" t="s">
        <v>17</v>
      </c>
      <c r="AI4" s="88"/>
      <c r="AJ4" s="88"/>
      <c r="AK4" s="88"/>
      <c r="AL4" s="88"/>
      <c r="AM4" s="88"/>
      <c r="AN4" s="90" t="s">
        <v>18</v>
      </c>
      <c r="AO4" s="93"/>
      <c r="AP4" s="93"/>
      <c r="AQ4" s="2"/>
      <c r="AR4" s="94" t="s">
        <v>19</v>
      </c>
    </row>
    <row r="5" ht="43" customHeight="1" spans="1:44">
      <c r="A5" s="1"/>
      <c r="B5" s="1"/>
      <c r="C5" s="52">
        <v>0</v>
      </c>
      <c r="D5" s="54"/>
      <c r="E5" s="54"/>
      <c r="F5" s="55"/>
      <c r="G5" s="2"/>
      <c r="H5" s="6" t="s">
        <v>20</v>
      </c>
      <c r="I5" s="9" t="s">
        <v>21</v>
      </c>
      <c r="J5" s="6" t="s">
        <v>20</v>
      </c>
      <c r="K5" s="9" t="s">
        <v>21</v>
      </c>
      <c r="L5" s="6" t="s">
        <v>20</v>
      </c>
      <c r="M5" s="9" t="s">
        <v>21</v>
      </c>
      <c r="N5" s="6" t="s">
        <v>22</v>
      </c>
      <c r="O5" s="6" t="s">
        <v>23</v>
      </c>
      <c r="P5" s="9" t="s">
        <v>20</v>
      </c>
      <c r="Q5" s="9" t="s">
        <v>21</v>
      </c>
      <c r="R5" s="9" t="s">
        <v>20</v>
      </c>
      <c r="S5" s="9" t="s">
        <v>21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20</v>
      </c>
      <c r="Y5" s="9" t="s">
        <v>21</v>
      </c>
      <c r="Z5" s="9" t="s">
        <v>20</v>
      </c>
      <c r="AA5" s="9" t="s">
        <v>21</v>
      </c>
      <c r="AB5" s="9" t="s">
        <v>20</v>
      </c>
      <c r="AC5" s="9" t="s">
        <v>21</v>
      </c>
      <c r="AD5" s="9" t="s">
        <v>20</v>
      </c>
      <c r="AE5" s="9" t="s">
        <v>21</v>
      </c>
      <c r="AF5" s="9" t="s">
        <v>22</v>
      </c>
      <c r="AG5" s="9" t="s">
        <v>23</v>
      </c>
      <c r="AH5" s="9" t="s">
        <v>20</v>
      </c>
      <c r="AI5" s="9" t="s">
        <v>21</v>
      </c>
      <c r="AJ5" s="91" t="s">
        <v>24</v>
      </c>
      <c r="AK5" s="91" t="s">
        <v>25</v>
      </c>
      <c r="AL5" s="91" t="s">
        <v>26</v>
      </c>
      <c r="AM5" s="91" t="s">
        <v>27</v>
      </c>
      <c r="AN5" s="1" t="s">
        <v>20</v>
      </c>
      <c r="AO5" s="1" t="s">
        <v>21</v>
      </c>
      <c r="AP5" s="1" t="s">
        <v>22</v>
      </c>
      <c r="AQ5" s="1" t="s">
        <v>23</v>
      </c>
      <c r="AR5" s="94"/>
    </row>
    <row r="6" ht="16" customHeight="1" spans="1:44">
      <c r="A6" s="12">
        <v>1</v>
      </c>
      <c r="B6" s="12" t="s">
        <v>28</v>
      </c>
      <c r="C6" s="56" t="s">
        <v>29</v>
      </c>
      <c r="D6" s="56"/>
      <c r="E6" s="56"/>
      <c r="F6" s="57">
        <v>300</v>
      </c>
      <c r="G6" s="3" t="s">
        <v>30</v>
      </c>
      <c r="H6" s="58">
        <f>VLOOKUP(G6,[1]分布式发票数据!$A:$D,4)</f>
        <v>37009</v>
      </c>
      <c r="I6" s="58">
        <f>VLOOKUP(G6,[1]分布式发票数据!$A:$E,5,FALSE)</f>
        <v>13486.08</v>
      </c>
      <c r="J6" s="20">
        <f>VLOOKUP(G6,[2]分布式发票数据!$A:$D,4,FALSE)</f>
        <v>35304</v>
      </c>
      <c r="K6" s="20">
        <f>VLOOKUP(G6,[2]分布式发票数据!$A:$E,5,FALSE)</f>
        <v>12864.78</v>
      </c>
      <c r="L6" s="84">
        <v>44159</v>
      </c>
      <c r="M6" s="85">
        <v>16091.54</v>
      </c>
      <c r="N6" s="20">
        <f>VLOOKUP(G6,'[7]2022年12月-2023年3月'!$A$4:$E$193,5,FALSE)</f>
        <v>95380.45</v>
      </c>
      <c r="O6" s="20">
        <f>M6+N6</f>
        <v>111471.99</v>
      </c>
      <c r="P6" s="84">
        <v>32164</v>
      </c>
      <c r="Q6" s="89">
        <v>11720.56</v>
      </c>
      <c r="R6" s="86">
        <f>VLOOKUP(G:G,[4]分布式发票数据!$A:$E,4,FALSE)</f>
        <v>35732</v>
      </c>
      <c r="S6" s="86">
        <f>VLOOKUP(G:G,[4]分布式发票数据!$A:$E,5,FALSE)</f>
        <v>13020.74</v>
      </c>
      <c r="T6" s="86">
        <f>VLOOKUP(G6,[5]分布式发票数据!$A$4:$E$193,4,FALSE)</f>
        <v>40211</v>
      </c>
      <c r="U6" s="86">
        <f>VLOOKUP(G6,[5]分布式发票数据!$A$4:$E$193,5,FALSE)</f>
        <v>14652.89</v>
      </c>
      <c r="V6" s="86">
        <f>VLOOKUP(G6,'[8]2023年4-6月'!$A$4:$E$193,5,FALSE)</f>
        <v>66550.67</v>
      </c>
      <c r="W6" s="86">
        <f>U6+V6</f>
        <v>81203.56</v>
      </c>
      <c r="X6" s="86">
        <f>VLOOKUP(G6,[6]分布式发票数据!$A$4:$D$193,4,FALSE)</f>
        <v>33838</v>
      </c>
      <c r="Y6" s="86">
        <f>VLOOKUP(G6,[6]分布式发票数据!$A$4:$E$193,5,FALSE)</f>
        <v>12330.57</v>
      </c>
      <c r="Z6" s="86">
        <f>VLOOKUP(G6,[9]分布式发票数据!$A$4:$E$193,4,FALSE)</f>
        <v>36689</v>
      </c>
      <c r="AA6" s="86">
        <f>VLOOKUP(G6,[9]分布式发票数据!$A$4:$E$193,5,FALSE)</f>
        <v>13369.47</v>
      </c>
      <c r="AB6" s="86">
        <f>VLOOKUP(G6,[10]分布式发票数据!$A:$D,4,FALSE)</f>
        <v>28735</v>
      </c>
      <c r="AC6" s="86">
        <f>VLOOKUP(G6,[10]分布式发票数据!$A:$E,5,FALSE)</f>
        <v>10471.03</v>
      </c>
      <c r="AD6" s="86">
        <f>VLOOKUP(G6,[12]sheet1!$G:$S,13,FALSE)</f>
        <v>38562</v>
      </c>
      <c r="AE6" s="86">
        <f>VLOOKUP(G6,[12]sheet1!$G:$X,18,FALSE)</f>
        <v>14051.99</v>
      </c>
      <c r="AF6" s="86">
        <f>VLOOKUP(G6,[11]Sheet1!$B:$E,4,FALSE)</f>
        <v>61105.69</v>
      </c>
      <c r="AG6" s="86">
        <f>AE6+AF6</f>
        <v>75157.68</v>
      </c>
      <c r="AH6" s="86">
        <f>VLOOKUP(G6,[13]Sheet1!$C$1:$H$65536,6,FALSE)</f>
        <v>39356</v>
      </c>
      <c r="AI6" s="86">
        <f>VLOOKUP(G6,[13]Sheet1!$C$1:$I$65536,7,FALSE)</f>
        <v>14341.33</v>
      </c>
      <c r="AJ6" s="86">
        <f>VLOOKUP(G6,[14]Sheet1!$E$1:$I$65536,5,FALSE)</f>
        <v>24227.55</v>
      </c>
      <c r="AK6" s="86">
        <f>VLOOKUP(G6,[15]Sheet1!$E$1:$I$65536,5,FALSE)</f>
        <v>23738.77</v>
      </c>
      <c r="AL6" s="92">
        <f>AJ6+AK6</f>
        <v>47966.32</v>
      </c>
      <c r="AM6" s="92">
        <f>AI6+AL6</f>
        <v>62307.65</v>
      </c>
      <c r="AN6" s="1">
        <f>VLOOKUP(G6,[16]分布式营销结算明细接收数据!$E:$K,7,FALSE)</f>
        <v>27594</v>
      </c>
      <c r="AO6" s="1">
        <f>VLOOKUP(G6,[16]分布式营销结算明细接收数据!$E:$O,11,FALSE)</f>
        <v>10055.25</v>
      </c>
      <c r="AP6" s="1">
        <f>VLOOKUP(G6,[16]分布式营销结算明细接收数据!$E:$R,14,FALSE)</f>
        <v>16986.87</v>
      </c>
      <c r="AQ6" s="1">
        <f>AO6+AP6</f>
        <v>27042.12</v>
      </c>
      <c r="AR6" s="95">
        <f>AQ6+AM6+AG6+AC6+AA6+Y6+W6+S6+Q6+O6+K6+I6</f>
        <v>444446.23</v>
      </c>
    </row>
    <row r="7" ht="16" customHeight="1" spans="1:44">
      <c r="A7" s="12">
        <v>2</v>
      </c>
      <c r="B7" s="12"/>
      <c r="C7" s="56" t="s">
        <v>31</v>
      </c>
      <c r="D7" s="56"/>
      <c r="E7" s="56"/>
      <c r="F7" s="57">
        <v>300</v>
      </c>
      <c r="G7" s="3" t="s">
        <v>32</v>
      </c>
      <c r="H7" s="58">
        <f>VLOOKUP(G7,[1]分布式发票数据!$A:$D,4)</f>
        <v>35364</v>
      </c>
      <c r="I7" s="58">
        <f>VLOOKUP(G7,[1]分布式发票数据!$A:$E,5,FALSE)</f>
        <v>12886.64</v>
      </c>
      <c r="J7" s="20">
        <f>VLOOKUP(G7,[2]分布式发票数据!$A:$D,4,FALSE)</f>
        <v>33802</v>
      </c>
      <c r="K7" s="20">
        <f>VLOOKUP(G7,[2]分布式发票数据!$A:$E,5,FALSE)</f>
        <v>12317.45</v>
      </c>
      <c r="L7" s="84">
        <v>46898</v>
      </c>
      <c r="M7" s="85">
        <v>17089.63</v>
      </c>
      <c r="N7" s="20">
        <f>VLOOKUP(G7,'[7]2022年12月-2023年3月'!$A$4:$E$193,5,FALSE)</f>
        <v>94386.87</v>
      </c>
      <c r="O7" s="20">
        <f t="shared" ref="O7:O38" si="0">M7+N7</f>
        <v>111476.5</v>
      </c>
      <c r="P7" s="84">
        <v>35266</v>
      </c>
      <c r="Q7" s="89">
        <v>12850.93</v>
      </c>
      <c r="R7" s="86">
        <f>VLOOKUP(G:G,[4]分布式发票数据!$A:$E,4,FALSE)</f>
        <v>40157</v>
      </c>
      <c r="S7" s="86">
        <f>VLOOKUP(G:G,[4]分布式发票数据!$A:$E,5,FALSE)</f>
        <v>14633.21</v>
      </c>
      <c r="T7" s="86">
        <f>VLOOKUP(G7,[5]分布式发票数据!$A$4:$E$193,4,FALSE)</f>
        <v>45233</v>
      </c>
      <c r="U7" s="86">
        <f>VLOOKUP(G7,[5]分布式发票数据!$A$4:$E$193,5,FALSE)</f>
        <v>16482.91</v>
      </c>
      <c r="V7" s="86">
        <f>VLOOKUP(G7,'[8]2023年4-6月'!$A$4:$E$193,5,FALSE)</f>
        <v>74275.83</v>
      </c>
      <c r="W7" s="86">
        <f t="shared" ref="W7:W38" si="1">U7+V7</f>
        <v>90758.74</v>
      </c>
      <c r="X7" s="86">
        <f>VLOOKUP(G7,[6]分布式发票数据!$A$4:$D$193,4,FALSE)</f>
        <v>38969</v>
      </c>
      <c r="Y7" s="86">
        <f>VLOOKUP(G7,[6]分布式发票数据!$A$4:$E$193,5,FALSE)</f>
        <v>14200.3</v>
      </c>
      <c r="Z7" s="86">
        <f>VLOOKUP(G7,[9]分布式发票数据!$A$4:$E$193,4,FALSE)</f>
        <v>42035</v>
      </c>
      <c r="AA7" s="86">
        <f>VLOOKUP(G7,[9]分布式发票数据!$A$4:$E$193,5,FALSE)</f>
        <v>15317.55</v>
      </c>
      <c r="AB7" s="86">
        <f>VLOOKUP(G7,[10]分布式发票数据!$A:$D,4,FALSE)</f>
        <v>35658</v>
      </c>
      <c r="AC7" s="86">
        <f>VLOOKUP(G7,[10]分布式发票数据!$A:$E,5,FALSE)</f>
        <v>12993.78</v>
      </c>
      <c r="AD7" s="86">
        <f>VLOOKUP(G7,[12]sheet1!$G:$S,13,FALSE)</f>
        <v>44294</v>
      </c>
      <c r="AE7" s="86">
        <f>VLOOKUP(G7,[12]sheet1!$G:$X,18,FALSE)</f>
        <v>16140.73</v>
      </c>
      <c r="AF7" s="86">
        <f>VLOOKUP(G7,[11]Sheet1!$B:$E,4,FALSE)</f>
        <v>71817.13</v>
      </c>
      <c r="AG7" s="86">
        <f t="shared" ref="AG7:AG38" si="2">AE7+AF7</f>
        <v>87957.86</v>
      </c>
      <c r="AH7" s="86">
        <f>VLOOKUP(G7,[13]Sheet1!$C$1:$H$65536,6,FALSE)</f>
        <v>37471</v>
      </c>
      <c r="AI7" s="86">
        <f>VLOOKUP(G7,[13]Sheet1!$C$1:$I$65536,7,FALSE)</f>
        <v>13654.43</v>
      </c>
      <c r="AJ7" s="86">
        <f>VLOOKUP(G7,[14]Sheet1!$E$1:$I$65536,5,FALSE)</f>
        <v>23067.15</v>
      </c>
      <c r="AK7" s="86">
        <f>VLOOKUP(G7,[15]Sheet1!$E$1:$I$65536,5,FALSE)</f>
        <v>27267.39</v>
      </c>
      <c r="AL7" s="92">
        <f t="shared" ref="AL7:AL38" si="3">AJ7+AK7</f>
        <v>50334.54</v>
      </c>
      <c r="AM7" s="92">
        <f t="shared" ref="AM7:AM38" si="4">AI7+AL7</f>
        <v>63988.97</v>
      </c>
      <c r="AN7" s="1">
        <f>VLOOKUP(G7,[16]分布式营销结算明细接收数据!$E:$K,7,FALSE)</f>
        <v>23345</v>
      </c>
      <c r="AO7" s="1">
        <f>VLOOKUP(G7,[16]分布式营销结算明细接收数据!$E:$O,11,FALSE)</f>
        <v>8506.92</v>
      </c>
      <c r="AP7" s="1">
        <f>VLOOKUP(G7,[16]分布式营销结算明细接收数据!$E:$R,14,FALSE)</f>
        <v>14371.18</v>
      </c>
      <c r="AQ7" s="1">
        <f t="shared" ref="AQ7:AQ38" si="5">AO7+AP7</f>
        <v>22878.1</v>
      </c>
      <c r="AR7" s="95">
        <f t="shared" ref="AR7:AR38" si="6">AQ7+AM7+AG7+AC7+AA7+Y7+W7+S7+Q7+O7+K7+I7</f>
        <v>472260.03</v>
      </c>
    </row>
    <row r="8" ht="16" customHeight="1" spans="1:44">
      <c r="A8" s="12">
        <v>3</v>
      </c>
      <c r="B8" s="12"/>
      <c r="C8" s="52" t="s">
        <v>33</v>
      </c>
      <c r="D8" s="59" t="s">
        <v>34</v>
      </c>
      <c r="E8" s="56">
        <v>420</v>
      </c>
      <c r="F8" s="60">
        <v>1141</v>
      </c>
      <c r="G8" s="133" t="s">
        <v>35</v>
      </c>
      <c r="H8" s="58">
        <f>VLOOKUP(G8,[1]分布式发票数据!$A:$D,4)</f>
        <v>41519</v>
      </c>
      <c r="I8" s="58">
        <f>VLOOKUP(G8,[1]分布式发票数据!$A:$E,5,FALSE)</f>
        <v>15129.52</v>
      </c>
      <c r="J8" s="20">
        <f>VLOOKUP(G8,[2]分布式发票数据!$A:$D,4,FALSE)</f>
        <v>38316</v>
      </c>
      <c r="K8" s="20">
        <f>VLOOKUP(G8,[2]分布式发票数据!$A:$E,5,FALSE)</f>
        <v>13962.35</v>
      </c>
      <c r="L8" s="84">
        <v>52770</v>
      </c>
      <c r="M8" s="85">
        <v>19229.39</v>
      </c>
      <c r="N8" s="20">
        <f>VLOOKUP(G8,'[7]2022年12月-2023年3月'!$A$4:$E$193,5,FALSE)</f>
        <v>85820.58</v>
      </c>
      <c r="O8" s="20">
        <f t="shared" si="0"/>
        <v>105049.97</v>
      </c>
      <c r="P8" s="84">
        <v>39936</v>
      </c>
      <c r="Q8" s="89">
        <v>14552.68</v>
      </c>
      <c r="R8" s="86">
        <f>VLOOKUP(G:G,[4]分布式发票数据!$A:$E,4,FALSE)</f>
        <v>44668</v>
      </c>
      <c r="S8" s="86">
        <f>VLOOKUP(G:G,[4]分布式发票数据!$A:$E,5,FALSE)</f>
        <v>16277.02</v>
      </c>
      <c r="T8" s="86">
        <f>VLOOKUP(G8,[5]分布式发票数据!$A$4:$E$193,4,FALSE)</f>
        <v>48610</v>
      </c>
      <c r="U8" s="86">
        <f>VLOOKUP(G8,[5]分布式发票数据!$A$4:$E$193,5,FALSE)</f>
        <v>17713.48</v>
      </c>
      <c r="V8" s="86">
        <f>VLOOKUP(G8,'[8]2023年4-6月'!$A$4:$E$193,5,FALSE)</f>
        <v>64688.72</v>
      </c>
      <c r="W8" s="86">
        <f t="shared" si="1"/>
        <v>82402.2</v>
      </c>
      <c r="X8" s="86">
        <f>VLOOKUP(G8,[6]分布式发票数据!$A$4:$D$193,4,FALSE)</f>
        <v>41561</v>
      </c>
      <c r="Y8" s="86">
        <f>VLOOKUP(G8,[6]分布式发票数据!$A$4:$E$193,5,FALSE)</f>
        <v>15144.83</v>
      </c>
      <c r="Z8" s="86">
        <f>VLOOKUP(G8,[9]分布式发票数据!$A$4:$E$193,4,FALSE)</f>
        <v>44232</v>
      </c>
      <c r="AA8" s="86">
        <f>VLOOKUP(G8,[9]分布式发票数据!$A$4:$E$193,5,FALSE)</f>
        <v>16118.14</v>
      </c>
      <c r="AB8" s="86">
        <f>VLOOKUP(G8,[10]分布式发票数据!$A:$D,4,FALSE)</f>
        <v>37715</v>
      </c>
      <c r="AC8" s="86">
        <f>VLOOKUP(G8,[10]分布式发票数据!$A:$E,5,FALSE)</f>
        <v>13743.35</v>
      </c>
      <c r="AD8" s="86">
        <f>VLOOKUP(G8,[12]sheet1!$G:$S,13,FALSE)</f>
        <v>48667</v>
      </c>
      <c r="AE8" s="86">
        <f>VLOOKUP(G8,[12]sheet1!$G:$X,18,FALSE)</f>
        <v>17734.25</v>
      </c>
      <c r="AF8" s="86">
        <f>VLOOKUP(G8,[11]Sheet1!$B:$E,4,FALSE)</f>
        <v>59975.48</v>
      </c>
      <c r="AG8" s="86">
        <f t="shared" si="2"/>
        <v>77709.73</v>
      </c>
      <c r="AH8" s="86">
        <f>VLOOKUP(G8,[13]Sheet1!$C$1:$H$65536,6,FALSE)</f>
        <v>43956</v>
      </c>
      <c r="AI8" s="86">
        <f>VLOOKUP(G8,[13]Sheet1!$C$1:$I$65536,7,FALSE)</f>
        <v>16017.57</v>
      </c>
      <c r="AJ8" s="86">
        <f>VLOOKUP(G8,[14]Sheet1!$E$1:$I$65536,5,FALSE)</f>
        <v>21345.03</v>
      </c>
      <c r="AK8" s="86">
        <f>VLOOKUP(G8,[15]Sheet1!$E$1:$I$65536,5,FALSE)</f>
        <v>23632.7</v>
      </c>
      <c r="AL8" s="92">
        <f t="shared" si="3"/>
        <v>44977.73</v>
      </c>
      <c r="AM8" s="92">
        <f t="shared" si="4"/>
        <v>60995.3</v>
      </c>
      <c r="AN8" s="1">
        <f>VLOOKUP(G8,[16]分布式营销结算明细接收数据!$E:$K,7,FALSE)</f>
        <v>34462</v>
      </c>
      <c r="AO8" s="1">
        <f>VLOOKUP(G8,[16]分布式营销结算明细接收数据!$E:$O,11,FALSE)</f>
        <v>12557.95</v>
      </c>
      <c r="AP8" s="1">
        <f>VLOOKUP(G8,[16]分布式营销结算明细接收数据!$E:$R,14,FALSE)</f>
        <v>16734.75</v>
      </c>
      <c r="AQ8" s="1">
        <f t="shared" si="5"/>
        <v>29292.7</v>
      </c>
      <c r="AR8" s="95">
        <f t="shared" si="6"/>
        <v>460377.79</v>
      </c>
    </row>
    <row r="9" ht="16" customHeight="1" spans="1:44">
      <c r="A9" s="12">
        <v>4</v>
      </c>
      <c r="B9" s="12"/>
      <c r="C9" s="52"/>
      <c r="D9" s="59"/>
      <c r="E9" s="56"/>
      <c r="F9" s="61"/>
      <c r="G9" s="133" t="s">
        <v>36</v>
      </c>
      <c r="H9" s="58">
        <f>VLOOKUP(G9,[1]分布式发票数据!$A:$D,4)</f>
        <v>22246</v>
      </c>
      <c r="I9" s="58">
        <f>VLOOKUP(G9,[1]分布式发票数据!$A:$E,5,FALSE)</f>
        <v>8106.44</v>
      </c>
      <c r="J9" s="20">
        <f>VLOOKUP(G9,[2]分布式发票数据!$A:$D,4,FALSE)</f>
        <v>20456</v>
      </c>
      <c r="K9" s="20">
        <f>VLOOKUP(G9,[2]分布式发票数据!$A:$E,5,FALSE)</f>
        <v>7454.17</v>
      </c>
      <c r="L9" s="84">
        <v>28022</v>
      </c>
      <c r="M9" s="85">
        <v>10211.22</v>
      </c>
      <c r="N9" s="20">
        <f>VLOOKUP(G9,'[7]2022年12月-2023年3月'!$A$4:$E$193,5,FALSE)</f>
        <v>45735.75</v>
      </c>
      <c r="O9" s="20">
        <f t="shared" si="0"/>
        <v>55946.97</v>
      </c>
      <c r="P9" s="84">
        <v>21139</v>
      </c>
      <c r="Q9" s="89">
        <v>7703.05</v>
      </c>
      <c r="R9" s="86">
        <f>VLOOKUP(G:G,[4]分布式发票数据!$A:$E,4,FALSE)</f>
        <v>23501</v>
      </c>
      <c r="S9" s="86">
        <f>VLOOKUP(G:G,[4]分布式发票数据!$A:$E,5,FALSE)</f>
        <v>8563.76</v>
      </c>
      <c r="T9" s="86">
        <f>VLOOKUP(G9,[5]分布式发票数据!$A$4:$E$193,4,FALSE)</f>
        <v>25984</v>
      </c>
      <c r="U9" s="86">
        <f>VLOOKUP(G9,[5]分布式发票数据!$A$4:$E$193,5,FALSE)</f>
        <v>9468.57</v>
      </c>
      <c r="V9" s="86">
        <f>VLOOKUP(G9,'[8]2023年4-6月'!$A$4:$E$193,5,FALSE)</f>
        <v>34295.02</v>
      </c>
      <c r="W9" s="86">
        <f t="shared" si="1"/>
        <v>43763.59</v>
      </c>
      <c r="X9" s="86">
        <f>VLOOKUP(G9,[6]分布式发票数据!$A$4:$D$193,4,FALSE)</f>
        <v>22519</v>
      </c>
      <c r="Y9" s="86">
        <f>VLOOKUP(G9,[6]分布式发票数据!$A$4:$E$193,5,FALSE)</f>
        <v>8205.92</v>
      </c>
      <c r="Z9" s="86">
        <f>VLOOKUP(G9,[9]分布式发票数据!$A$4:$E$193,4,FALSE)</f>
        <v>24266</v>
      </c>
      <c r="AA9" s="86">
        <f>VLOOKUP(G9,[9]分布式发票数据!$A$4:$E$193,5,FALSE)</f>
        <v>8842.53</v>
      </c>
      <c r="AB9" s="86">
        <f>VLOOKUP(G9,[10]分布式发票数据!$A:$D,4,FALSE)</f>
        <v>20936</v>
      </c>
      <c r="AC9" s="86">
        <f>VLOOKUP(G9,[10]分布式发票数据!$A:$E,5,FALSE)</f>
        <v>7629.08</v>
      </c>
      <c r="AD9" s="86">
        <f>VLOOKUP(G9,[12]sheet1!$G:$S,13,FALSE)</f>
        <v>26148</v>
      </c>
      <c r="AE9" s="86">
        <f>VLOOKUP(G9,[12]sheet1!$G:$X,18,FALSE)</f>
        <v>9528.33</v>
      </c>
      <c r="AF9" s="86">
        <f>VLOOKUP(G9,[11]Sheet1!$B:$E,4,FALSE)</f>
        <v>32885.32</v>
      </c>
      <c r="AG9" s="86">
        <f t="shared" si="2"/>
        <v>42413.65</v>
      </c>
      <c r="AH9" s="86">
        <f>VLOOKUP(G9,[13]Sheet1!$C$1:$H$65536,6,FALSE)</f>
        <v>23150</v>
      </c>
      <c r="AI9" s="86">
        <f>VLOOKUP(G9,[13]Sheet1!$C$1:$I$65536,7,FALSE)</f>
        <v>8435.86</v>
      </c>
      <c r="AJ9" s="86">
        <f>VLOOKUP(G9,[14]Sheet1!$E$1:$I$65536,5,FALSE)</f>
        <v>11241.64</v>
      </c>
      <c r="AK9" s="86">
        <f>VLOOKUP(G9,[15]Sheet1!$E$1:$I$65536,5,FALSE)</f>
        <v>12697.47</v>
      </c>
      <c r="AL9" s="92">
        <f t="shared" si="3"/>
        <v>23939.11</v>
      </c>
      <c r="AM9" s="92">
        <f t="shared" si="4"/>
        <v>32374.97</v>
      </c>
      <c r="AN9" s="1">
        <f>VLOOKUP(G9,[16]分布式营销结算明细接收数据!$E:$K,7,FALSE)</f>
        <v>18876</v>
      </c>
      <c r="AO9" s="1">
        <f>VLOOKUP(G9,[16]分布式营销结算明细接收数据!$E:$O,11,FALSE)</f>
        <v>6878.41</v>
      </c>
      <c r="AP9" s="1">
        <f>VLOOKUP(G9,[16]分布式营销结算明细接收数据!$E:$R,14,FALSE)</f>
        <v>9166.19</v>
      </c>
      <c r="AQ9" s="1">
        <f t="shared" si="5"/>
        <v>16044.6</v>
      </c>
      <c r="AR9" s="95">
        <f t="shared" si="6"/>
        <v>247048.73</v>
      </c>
    </row>
    <row r="10" ht="16" customHeight="1" spans="1:44">
      <c r="A10" s="12">
        <v>5</v>
      </c>
      <c r="B10" s="12"/>
      <c r="C10" s="52" t="s">
        <v>37</v>
      </c>
      <c r="D10" s="59"/>
      <c r="E10" s="56">
        <v>329</v>
      </c>
      <c r="F10" s="61"/>
      <c r="G10" s="133" t="s">
        <v>38</v>
      </c>
      <c r="H10" s="58">
        <f>VLOOKUP(G10,[1]分布式发票数据!$A:$D,4)</f>
        <v>42103</v>
      </c>
      <c r="I10" s="58">
        <f>VLOOKUP(G10,[1]分布式发票数据!$A:$E,5,FALSE)</f>
        <v>15342.33</v>
      </c>
      <c r="J10" s="20">
        <f>VLOOKUP(G10,[2]分布式发票数据!$A:$D,4,FALSE)</f>
        <v>38278</v>
      </c>
      <c r="K10" s="20">
        <f>VLOOKUP(G10,[2]分布式发票数据!$A:$E,5,FALSE)</f>
        <v>13948.5</v>
      </c>
      <c r="L10" s="84">
        <v>53030</v>
      </c>
      <c r="M10" s="85">
        <v>19324.13</v>
      </c>
      <c r="N10" s="20">
        <f>VLOOKUP(G10,'[7]2022年12月-2023年3月'!$A$4:$E$193,5,FALSE)</f>
        <v>86560.15</v>
      </c>
      <c r="O10" s="20">
        <f t="shared" si="0"/>
        <v>105884.28</v>
      </c>
      <c r="P10" s="84">
        <v>39944</v>
      </c>
      <c r="Q10" s="89">
        <v>14555.59</v>
      </c>
      <c r="R10" s="86">
        <f>VLOOKUP(G:G,[4]分布式发票数据!$A:$E,4,FALSE)</f>
        <v>45049</v>
      </c>
      <c r="S10" s="86">
        <f>VLOOKUP(G:G,[4]分布式发票数据!$A:$E,5,FALSE)</f>
        <v>16415.86</v>
      </c>
      <c r="T10" s="86">
        <f>VLOOKUP(G10,[5]分布式发票数据!$A$4:$E$193,4,FALSE)</f>
        <v>49410</v>
      </c>
      <c r="U10" s="86">
        <f>VLOOKUP(G10,[5]分布式发票数据!$A$4:$E$193,5,FALSE)</f>
        <v>18005</v>
      </c>
      <c r="V10" s="86">
        <f>VLOOKUP(G10,'[8]2023年4-6月'!$A$4:$E$193,5,FALSE)</f>
        <v>65266.1</v>
      </c>
      <c r="W10" s="86">
        <f t="shared" si="1"/>
        <v>83271.1</v>
      </c>
      <c r="X10" s="86">
        <f>VLOOKUP(G10,[6]分布式发票数据!$A$4:$D$193,4,FALSE)</f>
        <v>42959</v>
      </c>
      <c r="Y10" s="86">
        <f>VLOOKUP(G10,[6]分布式发票数据!$A$4:$E$193,5,FALSE)</f>
        <v>15654.26</v>
      </c>
      <c r="Z10" s="86">
        <f>VLOOKUP(G10,[9]分布式发票数据!$A$4:$E$193,4,FALSE)</f>
        <v>45557</v>
      </c>
      <c r="AA10" s="86">
        <f>VLOOKUP(G10,[9]分布式发票数据!$A$4:$E$193,5,FALSE)</f>
        <v>16600.97</v>
      </c>
      <c r="AB10" s="86">
        <f>VLOOKUP(G10,[10]分布式发票数据!$A:$D,4,FALSE)</f>
        <v>38564</v>
      </c>
      <c r="AC10" s="86">
        <f>VLOOKUP(G10,[10]分布式发票数据!$A:$E,5,FALSE)</f>
        <v>14052.72</v>
      </c>
      <c r="AD10" s="86">
        <f>VLOOKUP(G10,[12]sheet1!$G:$S,13,FALSE)</f>
        <v>49414</v>
      </c>
      <c r="AE10" s="86">
        <f>VLOOKUP(G10,[12]sheet1!$G:$X,18,FALSE)</f>
        <v>18006.46</v>
      </c>
      <c r="AF10" s="86">
        <f>VLOOKUP(G10,[11]Sheet1!$B:$E,4,FALSE)</f>
        <v>61710.05</v>
      </c>
      <c r="AG10" s="86">
        <f t="shared" si="2"/>
        <v>79716.51</v>
      </c>
      <c r="AH10" s="86">
        <f>VLOOKUP(G10,[13]Sheet1!$C$1:$H$65536,6,FALSE)</f>
        <v>43672</v>
      </c>
      <c r="AI10" s="86">
        <f>VLOOKUP(G10,[13]Sheet1!$C$1:$I$65536,7,FALSE)</f>
        <v>15914.08</v>
      </c>
      <c r="AJ10" s="86">
        <f>VLOOKUP(G10,[14]Sheet1!$E$1:$I$65536,5,FALSE)</f>
        <v>21207.12</v>
      </c>
      <c r="AK10" s="86">
        <f>VLOOKUP(G10,[15]Sheet1!$E$1:$I$65536,5,FALSE)</f>
        <v>23995.44</v>
      </c>
      <c r="AL10" s="92">
        <f t="shared" si="3"/>
        <v>45202.56</v>
      </c>
      <c r="AM10" s="92">
        <f t="shared" si="4"/>
        <v>61116.64</v>
      </c>
      <c r="AN10" s="1">
        <f>VLOOKUP(G10,[16]分布式营销结算明细接收数据!$E:$K,7,FALSE)</f>
        <v>33311</v>
      </c>
      <c r="AO10" s="1">
        <f>VLOOKUP(G10,[16]分布式营销结算明细接收数据!$E:$O,11,FALSE)</f>
        <v>12138.53</v>
      </c>
      <c r="AP10" s="1">
        <f>VLOOKUP(G10,[16]分布式营销结算明细接收数据!$E:$R,14,FALSE)</f>
        <v>16175.82</v>
      </c>
      <c r="AQ10" s="1">
        <f t="shared" si="5"/>
        <v>28314.35</v>
      </c>
      <c r="AR10" s="95">
        <f t="shared" si="6"/>
        <v>464873.11</v>
      </c>
    </row>
    <row r="11" ht="16" customHeight="1" spans="1:44">
      <c r="A11" s="12">
        <v>6</v>
      </c>
      <c r="B11" s="12"/>
      <c r="C11" s="52" t="s">
        <v>39</v>
      </c>
      <c r="D11" s="59"/>
      <c r="E11" s="56">
        <v>392</v>
      </c>
      <c r="F11" s="62"/>
      <c r="G11" s="133" t="s">
        <v>40</v>
      </c>
      <c r="H11" s="58">
        <f>VLOOKUP(G11,[1]分布式发票数据!$A:$D,4)</f>
        <v>41104</v>
      </c>
      <c r="I11" s="58">
        <f>VLOOKUP(G11,[1]分布式发票数据!$A:$E,5,FALSE)</f>
        <v>14978.3</v>
      </c>
      <c r="J11" s="20">
        <f>VLOOKUP(G11,[2]分布式发票数据!$A:$D,4,FALSE)</f>
        <v>38061</v>
      </c>
      <c r="K11" s="20">
        <f>VLOOKUP(G11,[2]分布式发票数据!$A:$E,5,FALSE)</f>
        <v>13869.43</v>
      </c>
      <c r="L11" s="84">
        <v>52352</v>
      </c>
      <c r="M11" s="85">
        <v>19077.07</v>
      </c>
      <c r="N11" s="20">
        <f>VLOOKUP(G11,'[7]2022年12月-2023年3月'!$A$4:$E$193,5,FALSE)</f>
        <v>85113.05</v>
      </c>
      <c r="O11" s="20">
        <f t="shared" si="0"/>
        <v>104190.12</v>
      </c>
      <c r="P11" s="84">
        <v>39680</v>
      </c>
      <c r="Q11" s="89">
        <v>14459.39</v>
      </c>
      <c r="R11" s="86">
        <f>VLOOKUP(G:G,[4]分布式发票数据!$A:$E,4,FALSE)</f>
        <v>44222</v>
      </c>
      <c r="S11" s="86">
        <f>VLOOKUP(G:G,[4]分布式发票数据!$A:$E,5,FALSE)</f>
        <v>16114.5</v>
      </c>
      <c r="T11" s="86">
        <f>VLOOKUP(G11,[5]分布式发票数据!$A$4:$E$193,4,FALSE)</f>
        <v>48312</v>
      </c>
      <c r="U11" s="86">
        <f>VLOOKUP(G11,[5]分布式发票数据!$A$4:$E$193,5,FALSE)</f>
        <v>17604.89</v>
      </c>
      <c r="V11" s="86">
        <f>VLOOKUP(G11,'[8]2023年4-6月'!$A$4:$E$193,5,FALSE)</f>
        <v>64203.12</v>
      </c>
      <c r="W11" s="86">
        <f t="shared" si="1"/>
        <v>81808.01</v>
      </c>
      <c r="X11" s="86">
        <f>VLOOKUP(G11,[6]分布式发票数据!$A$4:$D$193,4,FALSE)</f>
        <v>42005</v>
      </c>
      <c r="Y11" s="86">
        <f>VLOOKUP(G11,[6]分布式发票数据!$A$4:$E$193,5,FALSE)</f>
        <v>15306.62</v>
      </c>
      <c r="Z11" s="86">
        <f>VLOOKUP(G11,[9]分布式发票数据!$A$4:$E$193,4,FALSE)</f>
        <v>45128</v>
      </c>
      <c r="AA11" s="86">
        <f>VLOOKUP(G11,[9]分布式发票数据!$A$4:$E$193,5,FALSE)</f>
        <v>16444.64</v>
      </c>
      <c r="AB11" s="86">
        <f>VLOOKUP(G11,[10]分布式发票数据!$A:$D,4,FALSE)</f>
        <v>37670</v>
      </c>
      <c r="AC11" s="86">
        <f>VLOOKUP(G11,[10]分布式发票数据!$A:$E,5,FALSE)</f>
        <v>13726.95</v>
      </c>
      <c r="AD11" s="86">
        <f>VLOOKUP(G11,[12]sheet1!$G:$S,13,FALSE)</f>
        <v>47746</v>
      </c>
      <c r="AE11" s="86">
        <f>VLOOKUP(G11,[12]sheet1!$G:$X,18,FALSE)</f>
        <v>17398.64</v>
      </c>
      <c r="AF11" s="86">
        <f>VLOOKUP(G11,[11]Sheet1!$B:$E,4,FALSE)</f>
        <v>60604.34</v>
      </c>
      <c r="AG11" s="86">
        <f t="shared" si="2"/>
        <v>78002.98</v>
      </c>
      <c r="AH11" s="86">
        <f>VLOOKUP(G11,[13]Sheet1!$C$1:$H$65536,6,FALSE)</f>
        <v>43003</v>
      </c>
      <c r="AI11" s="86">
        <f>VLOOKUP(G11,[13]Sheet1!$C$1:$I$65536,7,FALSE)</f>
        <v>15670.29</v>
      </c>
      <c r="AJ11" s="86">
        <f>VLOOKUP(G11,[14]Sheet1!$E$1:$I$65536,5,FALSE)</f>
        <v>20882.26</v>
      </c>
      <c r="AK11" s="86">
        <f>VLOOKUP(G11,[15]Sheet1!$E$1:$I$65536,5,FALSE)</f>
        <v>23185.46</v>
      </c>
      <c r="AL11" s="92">
        <f t="shared" si="3"/>
        <v>44067.72</v>
      </c>
      <c r="AM11" s="92">
        <f t="shared" si="4"/>
        <v>59738.01</v>
      </c>
      <c r="AN11" s="1">
        <f>VLOOKUP(G11,[16]分布式营销结算明细接收数据!$E:$K,7,FALSE)</f>
        <v>35669</v>
      </c>
      <c r="AO11" s="1">
        <f>VLOOKUP(G11,[16]分布式营销结算明细接收数据!$E:$O,11,FALSE)</f>
        <v>12997.78</v>
      </c>
      <c r="AP11" s="1">
        <f>VLOOKUP(G11,[16]分布式营销结算明细接收数据!$E:$R,14,FALSE)</f>
        <v>17320.87</v>
      </c>
      <c r="AQ11" s="1">
        <f t="shared" si="5"/>
        <v>30318.65</v>
      </c>
      <c r="AR11" s="95">
        <f t="shared" si="6"/>
        <v>458957.6</v>
      </c>
    </row>
    <row r="12" s="40" customFormat="1" ht="16" customHeight="1" spans="1:44">
      <c r="A12" s="12">
        <v>7</v>
      </c>
      <c r="B12" s="12" t="s">
        <v>41</v>
      </c>
      <c r="C12" s="18" t="s">
        <v>42</v>
      </c>
      <c r="D12" s="63" t="s">
        <v>43</v>
      </c>
      <c r="E12" s="17">
        <v>476</v>
      </c>
      <c r="F12" s="64">
        <v>1498</v>
      </c>
      <c r="G12" s="134" t="s">
        <v>44</v>
      </c>
      <c r="H12" s="58">
        <f>VLOOKUP(G12,[1]分布式发票数据!$A:$D,4)</f>
        <v>44840</v>
      </c>
      <c r="I12" s="58">
        <f>VLOOKUP(G12,[1]分布式发票数据!$A:$E,5,FALSE)</f>
        <v>16339.7</v>
      </c>
      <c r="J12" s="20">
        <f>VLOOKUP(G12,[2]分布式发票数据!$A:$D,4,FALSE)</f>
        <v>41560</v>
      </c>
      <c r="K12" s="20">
        <f>VLOOKUP(G12,[2]分布式发票数据!$A:$E,5,FALSE)</f>
        <v>15144.46</v>
      </c>
      <c r="L12" s="84">
        <v>55619</v>
      </c>
      <c r="M12" s="85">
        <v>20267.56</v>
      </c>
      <c r="N12" s="20">
        <f>VLOOKUP(G12,'[7]2022年12月-2023年3月'!$A$4:$E$193,5,FALSE)</f>
        <v>90568.77</v>
      </c>
      <c r="O12" s="20">
        <f t="shared" si="0"/>
        <v>110836.33</v>
      </c>
      <c r="P12" s="84">
        <v>41723</v>
      </c>
      <c r="Q12" s="89">
        <v>15203.86</v>
      </c>
      <c r="R12" s="86">
        <f>VLOOKUP(G:G,[4]分布式发票数据!$A:$E,4,FALSE)</f>
        <v>45104</v>
      </c>
      <c r="S12" s="86">
        <f>VLOOKUP(G:G,[4]分布式发票数据!$A:$E,5,FALSE)</f>
        <v>16435.9</v>
      </c>
      <c r="T12" s="86">
        <f>VLOOKUP(G12,[5]分布式发票数据!$A$4:$E$193,4,FALSE)</f>
        <v>51678</v>
      </c>
      <c r="U12" s="86">
        <f>VLOOKUP(G12,[5]分布式发票数据!$A$4:$E$193,5,FALSE)</f>
        <v>18831.46</v>
      </c>
      <c r="V12" s="86">
        <f>VLOOKUP(G12,'[8]2023年4-6月'!$A$4:$E$193,5,FALSE)</f>
        <v>67258.03</v>
      </c>
      <c r="W12" s="86">
        <f t="shared" si="1"/>
        <v>86089.49</v>
      </c>
      <c r="X12" s="86">
        <f>VLOOKUP(G12,[6]分布式发票数据!$A$4:$D$193,4,FALSE)</f>
        <v>43442</v>
      </c>
      <c r="Y12" s="86">
        <f>VLOOKUP(G12,[6]分布式发票数据!$A$4:$E$193,5,FALSE)</f>
        <v>15830.26</v>
      </c>
      <c r="Z12" s="86">
        <f>VLOOKUP(G12,[9]分布式发票数据!$A$4:$E$193,4,FALSE)</f>
        <v>45338</v>
      </c>
      <c r="AA12" s="86">
        <f>VLOOKUP(G12,[9]分布式发票数据!$A$4:$E$193,5,FALSE)</f>
        <v>16521.17</v>
      </c>
      <c r="AB12" s="86">
        <f>VLOOKUP(G12,[10]分布式发票数据!$A:$D,4,FALSE)</f>
        <v>40667</v>
      </c>
      <c r="AC12" s="86">
        <f>VLOOKUP(G12,[10]分布式发票数据!$A:$E,5,FALSE)</f>
        <v>14819.05</v>
      </c>
      <c r="AD12" s="86">
        <f>VLOOKUP(G12,[12]sheet1!$G:$S,13,FALSE)</f>
        <v>51426</v>
      </c>
      <c r="AE12" s="86">
        <f>VLOOKUP(G12,[12]sheet1!$G:$X,18,FALSE)</f>
        <v>18739.63</v>
      </c>
      <c r="AF12" s="86">
        <f>VLOOKUP(G12,[11]Sheet1!$B:$E,4,FALSE)</f>
        <v>62859.47</v>
      </c>
      <c r="AG12" s="86">
        <f t="shared" si="2"/>
        <v>81599.1</v>
      </c>
      <c r="AH12" s="86">
        <f>VLOOKUP(G12,[13]Sheet1!$C$1:$H$65536,6,FALSE)</f>
        <v>45182</v>
      </c>
      <c r="AI12" s="86">
        <f>VLOOKUP(G12,[13]Sheet1!$C$1:$I$65536,7,FALSE)</f>
        <v>16464.32</v>
      </c>
      <c r="AJ12" s="86">
        <f>VLOOKUP(G12,[14]Sheet1!$E$1:$I$65536,5,FALSE)</f>
        <v>21940.38</v>
      </c>
      <c r="AK12" s="86">
        <f>VLOOKUP(G12,[15]Sheet1!$E$1:$I$65536,5,FALSE)</f>
        <v>24972.47</v>
      </c>
      <c r="AL12" s="92">
        <f t="shared" si="3"/>
        <v>46912.85</v>
      </c>
      <c r="AM12" s="92">
        <f t="shared" si="4"/>
        <v>63377.17</v>
      </c>
      <c r="AN12" s="1">
        <f>VLOOKUP(G12,[16]分布式营销结算明细接收数据!$E:$K,7,FALSE)</f>
        <v>39175</v>
      </c>
      <c r="AO12" s="1">
        <f>VLOOKUP(G12,[16]分布式营销结算明细接收数据!$E:$O,11,FALSE)</f>
        <v>14275.37</v>
      </c>
      <c r="AP12" s="1">
        <f>VLOOKUP(G12,[16]分布式营销结算明细接收数据!$E:$R,14,FALSE)</f>
        <v>19023.38</v>
      </c>
      <c r="AQ12" s="1">
        <f t="shared" si="5"/>
        <v>33298.75</v>
      </c>
      <c r="AR12" s="95">
        <f t="shared" si="6"/>
        <v>485495.24</v>
      </c>
    </row>
    <row r="13" s="40" customFormat="1" ht="16" customHeight="1" spans="1:44">
      <c r="A13" s="12">
        <v>8</v>
      </c>
      <c r="B13" s="12"/>
      <c r="C13" s="18"/>
      <c r="D13" s="63"/>
      <c r="E13" s="17"/>
      <c r="F13" s="65"/>
      <c r="G13" s="134" t="s">
        <v>45</v>
      </c>
      <c r="H13" s="58">
        <f>VLOOKUP(G13,[1]分布式发票数据!$A:$D,4)</f>
        <v>29395</v>
      </c>
      <c r="I13" s="58">
        <f>VLOOKUP(G13,[1]分布式发票数据!$A:$E,5,FALSE)</f>
        <v>10711.54</v>
      </c>
      <c r="J13" s="20">
        <f>VLOOKUP(G13,[2]分布式发票数据!$A:$D,4,FALSE)</f>
        <v>25796</v>
      </c>
      <c r="K13" s="20">
        <f>VLOOKUP(G13,[2]分布式发票数据!$A:$E,5,FALSE)</f>
        <v>9400.06</v>
      </c>
      <c r="L13" s="84">
        <v>35185</v>
      </c>
      <c r="M13" s="85">
        <v>12821.41</v>
      </c>
      <c r="N13" s="20">
        <f>VLOOKUP(G13,'[7]2022年12月-2023年3月'!$A$4:$E$193,5,FALSE)</f>
        <v>58332.7</v>
      </c>
      <c r="O13" s="20">
        <f t="shared" si="0"/>
        <v>71154.11</v>
      </c>
      <c r="P13" s="84">
        <v>26484</v>
      </c>
      <c r="Q13" s="89">
        <v>9650.77</v>
      </c>
      <c r="R13" s="86">
        <f>VLOOKUP(G:G,[4]分布式发票数据!$A:$E,4,FALSE)</f>
        <v>29128</v>
      </c>
      <c r="S13" s="86">
        <f>VLOOKUP(G:G,[4]分布式发票数据!$A:$E,5,FALSE)</f>
        <v>10614.24</v>
      </c>
      <c r="T13" s="86">
        <f>VLOOKUP(G13,[5]分布式发票数据!$A$4:$E$193,4,FALSE)</f>
        <v>33341</v>
      </c>
      <c r="U13" s="86">
        <f>VLOOKUP(G13,[5]分布式发票数据!$A$4:$E$193,5,FALSE)</f>
        <v>12149.46</v>
      </c>
      <c r="V13" s="86">
        <f>VLOOKUP(G13,'[8]2023年4-6月'!$A$4:$E$193,5,FALSE)</f>
        <v>43195.58</v>
      </c>
      <c r="W13" s="86">
        <f t="shared" si="1"/>
        <v>55345.04</v>
      </c>
      <c r="X13" s="86">
        <f>VLOOKUP(G13,[6]分布式发票数据!$A$4:$D$193,4,FALSE)</f>
        <v>28140</v>
      </c>
      <c r="Y13" s="86">
        <f>VLOOKUP(G13,[6]分布式发票数据!$A$4:$E$193,5,FALSE)</f>
        <v>10254.22</v>
      </c>
      <c r="Z13" s="86">
        <f>VLOOKUP(G13,[9]分布式发票数据!$A$4:$E$193,4,FALSE)</f>
        <v>29256</v>
      </c>
      <c r="AA13" s="86">
        <f>VLOOKUP(G13,[9]分布式发票数据!$A$4:$E$193,5,FALSE)</f>
        <v>10660.89</v>
      </c>
      <c r="AB13" s="86">
        <f>VLOOKUP(G13,[10]分布式发票数据!$A:$D,4,FALSE)</f>
        <v>25860</v>
      </c>
      <c r="AC13" s="86">
        <f>VLOOKUP(G13,[10]分布式发票数据!$A:$E,5,FALSE)</f>
        <v>9423.38</v>
      </c>
      <c r="AD13" s="86">
        <f>VLOOKUP(G13,[12]sheet1!$G:$S,13,FALSE)</f>
        <v>32804</v>
      </c>
      <c r="AE13" s="86">
        <f>VLOOKUP(G13,[12]sheet1!$G:$X,18,FALSE)</f>
        <v>11953.78</v>
      </c>
      <c r="AF13" s="86">
        <f>VLOOKUP(G13,[11]Sheet1!$B:$E,4,FALSE)</f>
        <v>40429.11</v>
      </c>
      <c r="AG13" s="86">
        <f t="shared" si="2"/>
        <v>52382.89</v>
      </c>
      <c r="AH13" s="86">
        <f>VLOOKUP(G13,[13]Sheet1!$C$1:$H$65536,6,FALSE)</f>
        <v>29334</v>
      </c>
      <c r="AI13" s="86">
        <f>VLOOKUP(G13,[13]Sheet1!$C$1:$I$65536,7,FALSE)</f>
        <v>10689.31</v>
      </c>
      <c r="AJ13" s="86">
        <f>VLOOKUP(G13,[14]Sheet1!$E$1:$I$65536,5,FALSE)</f>
        <v>14244.59</v>
      </c>
      <c r="AK13" s="86">
        <f>VLOOKUP(G13,[15]Sheet1!$E$1:$I$65536,5,FALSE)</f>
        <v>15929.62</v>
      </c>
      <c r="AL13" s="92">
        <f t="shared" si="3"/>
        <v>30174.21</v>
      </c>
      <c r="AM13" s="92">
        <f t="shared" si="4"/>
        <v>40863.52</v>
      </c>
      <c r="AN13" s="1">
        <f>VLOOKUP(G13,[16]分布式营销结算明细接收数据!$E:$K,7,FALSE)</f>
        <v>24968</v>
      </c>
      <c r="AO13" s="1">
        <f>VLOOKUP(G13,[16]分布式营销结算明细接收数据!$E:$O,11,FALSE)</f>
        <v>9098.34</v>
      </c>
      <c r="AP13" s="1">
        <f>VLOOKUP(G13,[16]分布式营销结算明细接收数据!$E:$R,14,FALSE)</f>
        <v>12124.46</v>
      </c>
      <c r="AQ13" s="1">
        <f t="shared" si="5"/>
        <v>21222.8</v>
      </c>
      <c r="AR13" s="95">
        <f t="shared" si="6"/>
        <v>311683.46</v>
      </c>
    </row>
    <row r="14" s="40" customFormat="1" ht="16" customHeight="1" spans="1:44">
      <c r="A14" s="12">
        <v>9</v>
      </c>
      <c r="B14" s="12"/>
      <c r="C14" s="18" t="s">
        <v>46</v>
      </c>
      <c r="D14" s="63"/>
      <c r="E14" s="17">
        <v>441</v>
      </c>
      <c r="F14" s="65"/>
      <c r="G14" s="134" t="s">
        <v>47</v>
      </c>
      <c r="H14" s="58">
        <f>VLOOKUP(G14,[1]分布式发票数据!$A:$D,4)</f>
        <v>46262</v>
      </c>
      <c r="I14" s="58">
        <f>VLOOKUP(G14,[1]分布式发票数据!$A:$E,5,FALSE)</f>
        <v>16857.87</v>
      </c>
      <c r="J14" s="20">
        <f>VLOOKUP(G14,[2]分布式发票数据!$A:$D,4,FALSE)</f>
        <v>41597</v>
      </c>
      <c r="K14" s="20">
        <f>VLOOKUP(G14,[2]分布式发票数据!$A:$E,5,FALSE)</f>
        <v>15157.95</v>
      </c>
      <c r="L14" s="84">
        <v>55837</v>
      </c>
      <c r="M14" s="85">
        <v>20347</v>
      </c>
      <c r="N14" s="20">
        <f>VLOOKUP(G14,'[7]2022年12月-2023年3月'!$A$4:$E$193,5,FALSE)</f>
        <v>92537.88</v>
      </c>
      <c r="O14" s="20">
        <f t="shared" si="0"/>
        <v>112884.88</v>
      </c>
      <c r="P14" s="84">
        <v>42008</v>
      </c>
      <c r="Q14" s="89">
        <v>15307.72</v>
      </c>
      <c r="R14" s="86">
        <f>VLOOKUP(G:G,[4]分布式发票数据!$A:$E,4,FALSE)</f>
        <v>45578</v>
      </c>
      <c r="S14" s="86">
        <f>VLOOKUP(G:G,[4]分布式发票数据!$A:$E,5,FALSE)</f>
        <v>16608.62</v>
      </c>
      <c r="T14" s="86">
        <f>VLOOKUP(G14,[5]分布式发票数据!$A$4:$E$193,4,FALSE)</f>
        <v>52598</v>
      </c>
      <c r="U14" s="86">
        <f>VLOOKUP(G14,[5]分布式发票数据!$A$4:$E$193,5,FALSE)</f>
        <v>19166.71</v>
      </c>
      <c r="V14" s="86">
        <f>VLOOKUP(G14,'[8]2023年4-6月'!$A$4:$E$193,5,FALSE)</f>
        <v>68073.35</v>
      </c>
      <c r="W14" s="86">
        <f t="shared" si="1"/>
        <v>87240.06</v>
      </c>
      <c r="X14" s="86">
        <f>VLOOKUP(G14,[6]分布式发票数据!$A$4:$D$193,4,FALSE)</f>
        <v>44304</v>
      </c>
      <c r="Y14" s="86">
        <f>VLOOKUP(G14,[6]分布式发票数据!$A$4:$E$193,5,FALSE)</f>
        <v>16144.38</v>
      </c>
      <c r="Z14" s="86">
        <f>VLOOKUP(G14,[9]分布式发票数据!$A$4:$E$193,4,FALSE)</f>
        <v>46094</v>
      </c>
      <c r="AA14" s="86">
        <f>VLOOKUP(G14,[9]分布式发票数据!$A$4:$E$193,5,FALSE)</f>
        <v>16796.65</v>
      </c>
      <c r="AB14" s="86">
        <f>VLOOKUP(G14,[10]分布式发票数据!$A:$D,4,FALSE)</f>
        <v>41374</v>
      </c>
      <c r="AC14" s="86">
        <f>VLOOKUP(G14,[10]分布式发票数据!$A:$E,5,FALSE)</f>
        <v>15076.69</v>
      </c>
      <c r="AD14" s="86">
        <f>VLOOKUP(G14,[12]sheet1!$G:$S,13,FALSE)</f>
        <v>51895</v>
      </c>
      <c r="AE14" s="86">
        <f>VLOOKUP(G14,[12]sheet1!$G:$X,18,FALSE)</f>
        <v>18910.54</v>
      </c>
      <c r="AF14" s="86">
        <f>VLOOKUP(G14,[11]Sheet1!$B:$E,4,FALSE)</f>
        <v>63988.48</v>
      </c>
      <c r="AG14" s="86">
        <f t="shared" si="2"/>
        <v>82899.02</v>
      </c>
      <c r="AH14" s="86">
        <f>VLOOKUP(G14,[13]Sheet1!$C$1:$H$65536,6,FALSE)</f>
        <v>46202</v>
      </c>
      <c r="AI14" s="86">
        <f>VLOOKUP(G14,[13]Sheet1!$C$1:$I$65536,7,FALSE)</f>
        <v>16836.01</v>
      </c>
      <c r="AJ14" s="86">
        <f>VLOOKUP(G14,[14]Sheet1!$E$1:$I$65536,5,FALSE)</f>
        <v>22435.69</v>
      </c>
      <c r="AK14" s="86">
        <f>VLOOKUP(G14,[15]Sheet1!$E$1:$I$65536,5,FALSE)</f>
        <v>25200.21</v>
      </c>
      <c r="AL14" s="92">
        <f t="shared" si="3"/>
        <v>47635.9</v>
      </c>
      <c r="AM14" s="92">
        <f t="shared" si="4"/>
        <v>64471.91</v>
      </c>
      <c r="AN14" s="1">
        <f>VLOOKUP(G14,[16]分布式营销结算明细接收数据!$E:$K,7,FALSE)</f>
        <v>40766</v>
      </c>
      <c r="AO14" s="1">
        <f>VLOOKUP(G14,[16]分布式营销结算明细接收数据!$E:$O,11,FALSE)</f>
        <v>14855.13</v>
      </c>
      <c r="AP14" s="1">
        <f>VLOOKUP(G14,[16]分布式营销结算明细接收数据!$E:$R,14,FALSE)</f>
        <v>19795.97</v>
      </c>
      <c r="AQ14" s="1">
        <f t="shared" si="5"/>
        <v>34651.1</v>
      </c>
      <c r="AR14" s="95">
        <f t="shared" si="6"/>
        <v>494096.85</v>
      </c>
    </row>
    <row r="15" s="40" customFormat="1" ht="16" customHeight="1" spans="1:44">
      <c r="A15" s="12">
        <v>10</v>
      </c>
      <c r="B15" s="12"/>
      <c r="C15" s="18"/>
      <c r="D15" s="63"/>
      <c r="E15" s="17"/>
      <c r="F15" s="65"/>
      <c r="G15" s="134" t="s">
        <v>48</v>
      </c>
      <c r="H15" s="58">
        <f>VLOOKUP(G15,[1]分布式发票数据!$A:$D,4)</f>
        <v>46580</v>
      </c>
      <c r="I15" s="58">
        <f>VLOOKUP(G15,[1]分布式发票数据!$A:$E,5,FALSE)</f>
        <v>16973.75</v>
      </c>
      <c r="J15" s="20">
        <f>VLOOKUP(G15,[2]分布式发票数据!$A:$D,4,FALSE)</f>
        <v>41215</v>
      </c>
      <c r="K15" s="20">
        <f>VLOOKUP(G15,[2]分布式发票数据!$A:$E,5,FALSE)</f>
        <v>15018.75</v>
      </c>
      <c r="L15" s="84">
        <v>55956</v>
      </c>
      <c r="M15" s="85">
        <v>20390.37</v>
      </c>
      <c r="N15" s="20">
        <f>VLOOKUP(G15,'[7]2022年12月-2023年3月'!$A$4:$E$193,5,FALSE)</f>
        <v>93073.98</v>
      </c>
      <c r="O15" s="20">
        <f t="shared" si="0"/>
        <v>113464.35</v>
      </c>
      <c r="P15" s="84">
        <v>42137</v>
      </c>
      <c r="Q15" s="89">
        <v>15354.72</v>
      </c>
      <c r="R15" s="86">
        <f>VLOOKUP(G:G,[4]分布式发票数据!$A:$E,4,FALSE)</f>
        <v>44742</v>
      </c>
      <c r="S15" s="86">
        <f>VLOOKUP(G:G,[4]分布式发票数据!$A:$E,5,FALSE)</f>
        <v>16303.98</v>
      </c>
      <c r="T15" s="86">
        <f>VLOOKUP(G15,[5]分布式发票数据!$A$4:$E$193,4,FALSE)</f>
        <v>53009</v>
      </c>
      <c r="U15" s="86">
        <f>VLOOKUP(G15,[5]分布式发票数据!$A$4:$E$193,5,FALSE)</f>
        <v>19316.48</v>
      </c>
      <c r="V15" s="86">
        <f>VLOOKUP(G15,'[8]2023年4-6月'!$A$4:$E$193,5,FALSE)</f>
        <v>67929.62</v>
      </c>
      <c r="W15" s="86">
        <f t="shared" si="1"/>
        <v>87246.1</v>
      </c>
      <c r="X15" s="86">
        <f>VLOOKUP(G15,[6]分布式发票数据!$A$4:$D$193,4,FALSE)</f>
        <v>44749</v>
      </c>
      <c r="Y15" s="86">
        <f>VLOOKUP(G15,[6]分布式发票数据!$A$4:$E$193,5,FALSE)</f>
        <v>16306.54</v>
      </c>
      <c r="Z15" s="86">
        <f>VLOOKUP(G15,[9]分布式发票数据!$A$4:$E$193,4,FALSE)</f>
        <v>46606</v>
      </c>
      <c r="AA15" s="86">
        <f>VLOOKUP(G15,[9]分布式发票数据!$A$4:$E$193,5,FALSE)</f>
        <v>16983.23</v>
      </c>
      <c r="AB15" s="86">
        <f>VLOOKUP(G15,[10]分布式发票数据!$A:$D,4,FALSE)</f>
        <v>41473</v>
      </c>
      <c r="AC15" s="86">
        <f>VLOOKUP(G15,[10]分布式发票数据!$A:$E,5,FALSE)</f>
        <v>15112.76</v>
      </c>
      <c r="AD15" s="86">
        <f>VLOOKUP(G15,[12]sheet1!$G:$S,13,FALSE)</f>
        <v>52277</v>
      </c>
      <c r="AE15" s="86">
        <f>VLOOKUP(G15,[12]sheet1!$G:$X,18,FALSE)</f>
        <v>19049.74</v>
      </c>
      <c r="AF15" s="86">
        <f>VLOOKUP(G15,[11]Sheet1!$B:$E,4,FALSE)</f>
        <v>64501.27</v>
      </c>
      <c r="AG15" s="86">
        <f t="shared" si="2"/>
        <v>83551.01</v>
      </c>
      <c r="AH15" s="86">
        <f>VLOOKUP(G15,[13]Sheet1!$C$1:$H$65536,6,FALSE)</f>
        <v>46679</v>
      </c>
      <c r="AI15" s="86">
        <f>VLOOKUP(G15,[13]Sheet1!$C$1:$I$65536,7,FALSE)</f>
        <v>17009.83</v>
      </c>
      <c r="AJ15" s="86">
        <f>VLOOKUP(G15,[14]Sheet1!$E$1:$I$65536,5,FALSE)</f>
        <v>22667.32</v>
      </c>
      <c r="AK15" s="86">
        <f>VLOOKUP(G15,[15]Sheet1!$E$1:$I$65536,5,FALSE)</f>
        <v>25385.71</v>
      </c>
      <c r="AL15" s="92">
        <f t="shared" si="3"/>
        <v>48053.03</v>
      </c>
      <c r="AM15" s="92">
        <f t="shared" si="4"/>
        <v>65062.86</v>
      </c>
      <c r="AN15" s="1">
        <f>VLOOKUP(G15,[16]分布式营销结算明细接收数据!$E:$K,7,FALSE)</f>
        <v>40370</v>
      </c>
      <c r="AO15" s="1">
        <f>VLOOKUP(G15,[16]分布式营销结算明细接收数据!$E:$O,11,FALSE)</f>
        <v>14710.83</v>
      </c>
      <c r="AP15" s="1">
        <f>VLOOKUP(G15,[16]分布式营销结算明细接收数据!$E:$R,14,FALSE)</f>
        <v>19603.67</v>
      </c>
      <c r="AQ15" s="1">
        <f t="shared" si="5"/>
        <v>34314.5</v>
      </c>
      <c r="AR15" s="95">
        <f t="shared" si="6"/>
        <v>495692.55</v>
      </c>
    </row>
    <row r="16" s="40" customFormat="1" ht="16" customHeight="1" spans="1:44">
      <c r="A16" s="12">
        <v>11</v>
      </c>
      <c r="B16" s="12"/>
      <c r="C16" s="18" t="s">
        <v>49</v>
      </c>
      <c r="D16" s="63"/>
      <c r="E16" s="17">
        <v>420</v>
      </c>
      <c r="F16" s="66"/>
      <c r="G16" s="134" t="s">
        <v>50</v>
      </c>
      <c r="H16" s="58">
        <f>VLOOKUP(G16,[1]分布式发票数据!$A:$D,4)</f>
        <v>44905</v>
      </c>
      <c r="I16" s="58">
        <f>VLOOKUP(G16,[1]分布式发票数据!$A:$E,5,FALSE)</f>
        <v>16363.38</v>
      </c>
      <c r="J16" s="20">
        <f>VLOOKUP(G16,[2]分布式发票数据!$A:$D,4,FALSE)</f>
        <v>41303</v>
      </c>
      <c r="K16" s="20">
        <f>VLOOKUP(G16,[2]分布式发票数据!$A:$E,5,FALSE)</f>
        <v>15050.81</v>
      </c>
      <c r="L16" s="84">
        <v>54982</v>
      </c>
      <c r="M16" s="85">
        <v>20035.44</v>
      </c>
      <c r="N16" s="20">
        <f>VLOOKUP(G16,'[7]2022年12月-2023年3月'!$A$4:$E$193,5,FALSE)</f>
        <v>90713.97</v>
      </c>
      <c r="O16" s="20">
        <f t="shared" si="0"/>
        <v>110749.41</v>
      </c>
      <c r="P16" s="84">
        <v>41996</v>
      </c>
      <c r="Q16" s="89">
        <v>15303.34</v>
      </c>
      <c r="R16" s="86">
        <f>VLOOKUP(G:G,[4]分布式发票数据!$A:$E,4,FALSE)</f>
        <v>45418</v>
      </c>
      <c r="S16" s="86">
        <f>VLOOKUP(G:G,[4]分布式发票数据!$A:$E,5,FALSE)</f>
        <v>16550.32</v>
      </c>
      <c r="T16" s="86">
        <f>VLOOKUP(G16,[5]分布式发票数据!$A$4:$E$193,4,FALSE)</f>
        <v>52507</v>
      </c>
      <c r="U16" s="86">
        <f>VLOOKUP(G16,[5]分布式发票数据!$A$4:$E$193,5,FALSE)</f>
        <v>19133.55</v>
      </c>
      <c r="V16" s="86">
        <f>VLOOKUP(G16,'[8]2023年4-6月'!$A$4:$E$193,5,FALSE)</f>
        <v>67945.64</v>
      </c>
      <c r="W16" s="86">
        <f t="shared" si="1"/>
        <v>87079.19</v>
      </c>
      <c r="X16" s="86">
        <f>VLOOKUP(G16,[6]分布式发票数据!$A$4:$D$193,4,FALSE)</f>
        <v>44132</v>
      </c>
      <c r="Y16" s="86">
        <f>VLOOKUP(G16,[6]分布式发票数据!$A$4:$E$193,5,FALSE)</f>
        <v>16081.7</v>
      </c>
      <c r="Z16" s="86">
        <f>VLOOKUP(G16,[9]分布式发票数据!$A$4:$E$193,4,FALSE)</f>
        <v>45720</v>
      </c>
      <c r="AA16" s="86">
        <f>VLOOKUP(G16,[9]分布式发票数据!$A$4:$E$193,5,FALSE)</f>
        <v>16660.37</v>
      </c>
      <c r="AB16" s="86">
        <f>VLOOKUP(G16,[10]分布式发票数据!$A:$D,4,FALSE)</f>
        <v>41185</v>
      </c>
      <c r="AC16" s="86">
        <f>VLOOKUP(G16,[10]分布式发票数据!$A:$E,5,FALSE)</f>
        <v>15007.81</v>
      </c>
      <c r="AD16" s="86">
        <f>VLOOKUP(G16,[12]sheet1!$G:$S,13,FALSE)</f>
        <v>51464</v>
      </c>
      <c r="AE16" s="86">
        <f>VLOOKUP(G16,[12]sheet1!$G:$X,18,FALSE)</f>
        <v>18753.48</v>
      </c>
      <c r="AF16" s="86">
        <f>VLOOKUP(G16,[11]Sheet1!$B:$E,4,FALSE)</f>
        <v>63631.57</v>
      </c>
      <c r="AG16" s="86">
        <f t="shared" si="2"/>
        <v>82385.05</v>
      </c>
      <c r="AH16" s="86">
        <f>VLOOKUP(G16,[13]Sheet1!$C$1:$H$65536,6,FALSE)</f>
        <v>45919</v>
      </c>
      <c r="AI16" s="86">
        <f>VLOOKUP(G16,[13]Sheet1!$C$1:$I$65536,7,FALSE)</f>
        <v>16732.88</v>
      </c>
      <c r="AJ16" s="86">
        <f>VLOOKUP(G16,[14]Sheet1!$E$1:$I$65536,5,FALSE)</f>
        <v>22298.27</v>
      </c>
      <c r="AK16" s="86">
        <f>VLOOKUP(G16,[15]Sheet1!$E$1:$I$65536,5,FALSE)</f>
        <v>24990.92</v>
      </c>
      <c r="AL16" s="92">
        <f t="shared" si="3"/>
        <v>47289.19</v>
      </c>
      <c r="AM16" s="92">
        <f t="shared" si="4"/>
        <v>64022.07</v>
      </c>
      <c r="AN16" s="1">
        <f>VLOOKUP(G16,[16]分布式营销结算明细接收数据!$E:$K,7,FALSE)</f>
        <v>40728</v>
      </c>
      <c r="AO16" s="1">
        <f>VLOOKUP(G16,[16]分布式营销结算明细接收数据!$E:$O,11,FALSE)</f>
        <v>14841.28</v>
      </c>
      <c r="AP16" s="1">
        <f>VLOOKUP(G16,[16]分布式营销结算明细接收数据!$E:$R,14,FALSE)</f>
        <v>19777.52</v>
      </c>
      <c r="AQ16" s="1">
        <f t="shared" si="5"/>
        <v>34618.8</v>
      </c>
      <c r="AR16" s="95">
        <f t="shared" si="6"/>
        <v>489872.25</v>
      </c>
    </row>
    <row r="17" ht="16" customHeight="1" spans="1:44">
      <c r="A17" s="12">
        <v>12</v>
      </c>
      <c r="B17" s="12"/>
      <c r="C17" s="56" t="s">
        <v>51</v>
      </c>
      <c r="D17" s="56"/>
      <c r="E17" s="56"/>
      <c r="F17" s="57">
        <v>300</v>
      </c>
      <c r="G17" s="3" t="s">
        <v>52</v>
      </c>
      <c r="H17" s="58">
        <f>VLOOKUP(G17,[1]分布式发票数据!$A:$D,4)</f>
        <v>35874</v>
      </c>
      <c r="I17" s="58">
        <f>VLOOKUP(G17,[1]分布式发票数据!$A:$E,5,FALSE)</f>
        <v>13072.49</v>
      </c>
      <c r="J17" s="20">
        <f>VLOOKUP(G17,[2]分布式发票数据!$A:$D,4,FALSE)</f>
        <v>32856</v>
      </c>
      <c r="K17" s="20">
        <f>VLOOKUP(G17,[2]分布式发票数据!$A:$E,5,FALSE)</f>
        <v>11972.73</v>
      </c>
      <c r="L17" s="84">
        <v>43741</v>
      </c>
      <c r="M17" s="85">
        <v>15939.22</v>
      </c>
      <c r="N17" s="20">
        <f>VLOOKUP(G17,'[7]2022年12月-2023年3月'!$A$4:$E$193,5,FALSE)</f>
        <v>92421.87</v>
      </c>
      <c r="O17" s="20">
        <f t="shared" si="0"/>
        <v>108361.09</v>
      </c>
      <c r="P17" s="84">
        <v>33132</v>
      </c>
      <c r="Q17" s="89">
        <v>12073.3</v>
      </c>
      <c r="R17" s="86">
        <f>VLOOKUP(G:G,[4]分布式发票数据!$A:$E,4,FALSE)</f>
        <v>38558</v>
      </c>
      <c r="S17" s="86">
        <f>VLOOKUP(G:G,[4]分布式发票数据!$A:$E,5,FALSE)</f>
        <v>14050.54</v>
      </c>
      <c r="T17" s="86">
        <f>VLOOKUP(G17,[5]分布式发票数据!$A$4:$E$193,4,FALSE)</f>
        <v>45502</v>
      </c>
      <c r="U17" s="86">
        <f>VLOOKUP(G17,[5]分布式发票数据!$A$4:$E$193,5,FALSE)</f>
        <v>16580.93</v>
      </c>
      <c r="V17" s="86">
        <f>VLOOKUP(G17,'[8]2023年4-6月'!$A$4:$E$193,5,FALSE)</f>
        <v>72143.39</v>
      </c>
      <c r="W17" s="86">
        <f t="shared" si="1"/>
        <v>88724.32</v>
      </c>
      <c r="X17" s="86">
        <f>VLOOKUP(G17,[6]分布式发票数据!$A$4:$D$193,4,FALSE)</f>
        <v>38422</v>
      </c>
      <c r="Y17" s="86">
        <f>VLOOKUP(G17,[6]分布式发票数据!$A$4:$E$193,5,FALSE)</f>
        <v>14000.98</v>
      </c>
      <c r="Z17" s="86">
        <f>VLOOKUP(G17,[9]分布式发票数据!$A$4:$E$193,4,FALSE)</f>
        <v>41029</v>
      </c>
      <c r="AA17" s="86">
        <f>VLOOKUP(G17,[9]分布式发票数据!$A$4:$E$193,5,FALSE)</f>
        <v>14950.97</v>
      </c>
      <c r="AB17" s="86">
        <f>VLOOKUP(G17,[10]分布式发票数据!$A:$D,4,FALSE)</f>
        <v>35527</v>
      </c>
      <c r="AC17" s="86">
        <f>VLOOKUP(G17,[10]分布式发票数据!$A:$E,5,FALSE)</f>
        <v>12946.04</v>
      </c>
      <c r="AD17" s="86">
        <f>VLOOKUP(G17,[12]sheet1!$G:$S,13,FALSE)</f>
        <v>44692</v>
      </c>
      <c r="AE17" s="86">
        <f>VLOOKUP(G17,[12]sheet1!$G:$X,18,FALSE)</f>
        <v>16285.76</v>
      </c>
      <c r="AF17" s="86">
        <f>VLOOKUP(G17,[11]Sheet1!$B:$E,4,FALSE)</f>
        <v>70780.45</v>
      </c>
      <c r="AG17" s="86">
        <f t="shared" si="2"/>
        <v>87066.21</v>
      </c>
      <c r="AH17" s="86">
        <f>VLOOKUP(G17,[13]Sheet1!$C$1:$H$65536,6,FALSE)</f>
        <v>40741</v>
      </c>
      <c r="AI17" s="86">
        <f>VLOOKUP(G17,[13]Sheet1!$C$1:$I$65536,7,FALSE)</f>
        <v>14846.02</v>
      </c>
      <c r="AJ17" s="86">
        <f>VLOOKUP(G17,[14]Sheet1!$E$1:$I$65536,5,FALSE)</f>
        <v>25080.16</v>
      </c>
      <c r="AK17" s="86">
        <f>VLOOKUP(G17,[15]Sheet1!$E$1:$I$65536,5,FALSE)</f>
        <v>27512.4</v>
      </c>
      <c r="AL17" s="92">
        <f t="shared" si="3"/>
        <v>52592.56</v>
      </c>
      <c r="AM17" s="92">
        <f t="shared" si="4"/>
        <v>67438.58</v>
      </c>
      <c r="AN17" s="1">
        <f>VLOOKUP(G17,[16]分布式营销结算明细接收数据!$E:$K,7,FALSE)</f>
        <v>33721</v>
      </c>
      <c r="AO17" s="1">
        <f>VLOOKUP(G17,[16]分布式营销结算明细接收数据!$E:$O,11,FALSE)</f>
        <v>12287.93</v>
      </c>
      <c r="AP17" s="1">
        <f>VLOOKUP(G17,[16]分布式营销结算明细接收数据!$E:$R,14,FALSE)</f>
        <v>20758.65</v>
      </c>
      <c r="AQ17" s="1">
        <f t="shared" si="5"/>
        <v>33046.58</v>
      </c>
      <c r="AR17" s="95">
        <f t="shared" si="6"/>
        <v>477703.83</v>
      </c>
    </row>
    <row r="18" ht="16" customHeight="1" spans="1:44">
      <c r="A18" s="12">
        <v>13</v>
      </c>
      <c r="B18" s="12"/>
      <c r="C18" s="56" t="s">
        <v>53</v>
      </c>
      <c r="D18" s="56"/>
      <c r="E18" s="56"/>
      <c r="F18" s="57">
        <v>300</v>
      </c>
      <c r="G18" s="3" t="s">
        <v>54</v>
      </c>
      <c r="H18" s="58">
        <f>VLOOKUP(G18,[1]分布式发票数据!$A:$D,4)</f>
        <v>37130</v>
      </c>
      <c r="I18" s="58">
        <f>VLOOKUP(G18,[1]分布式发票数据!$A:$E,5,FALSE)</f>
        <v>13530.17</v>
      </c>
      <c r="J18" s="20">
        <f>VLOOKUP(G18,[2]分布式发票数据!$A:$D,4,FALSE)</f>
        <v>26052</v>
      </c>
      <c r="K18" s="20">
        <f>VLOOKUP(G18,[2]分布式发票数据!$A:$E,5,FALSE)</f>
        <v>9493.35</v>
      </c>
      <c r="L18" s="84">
        <v>47494</v>
      </c>
      <c r="M18" s="85">
        <v>17306.81</v>
      </c>
      <c r="N18" s="20">
        <f>VLOOKUP(G18,'[7]2022年12月-2023年3月'!$A$4:$E$193,5,FALSE)</f>
        <v>90242.04</v>
      </c>
      <c r="O18" s="20">
        <f t="shared" si="0"/>
        <v>107548.85</v>
      </c>
      <c r="P18" s="84">
        <v>36011</v>
      </c>
      <c r="Q18" s="89">
        <v>13122.41</v>
      </c>
      <c r="R18" s="86">
        <f>VLOOKUP(G:G,[4]分布式发票数据!$A:$E,4,FALSE)</f>
        <v>37904</v>
      </c>
      <c r="S18" s="86">
        <f>VLOOKUP(G:G,[4]分布式发票数据!$A:$E,5,FALSE)</f>
        <v>13812.22</v>
      </c>
      <c r="T18" s="86">
        <f>VLOOKUP(G18,[5]分布式发票数据!$A$4:$E$193,4,FALSE)</f>
        <v>44684</v>
      </c>
      <c r="U18" s="86">
        <f>VLOOKUP(G18,[5]分布式发票数据!$A$4:$E$193,5,FALSE)</f>
        <v>16282.85</v>
      </c>
      <c r="V18" s="86">
        <f>VLOOKUP(G18,'[8]2023年4-6月'!$A$4:$E$193,5,FALSE)</f>
        <v>73009.54</v>
      </c>
      <c r="W18" s="86">
        <f t="shared" si="1"/>
        <v>89292.39</v>
      </c>
      <c r="X18" s="86">
        <f>VLOOKUP(G18,[6]分布式发票数据!$A$4:$D$193,4,FALSE)</f>
        <v>36364</v>
      </c>
      <c r="Y18" s="86">
        <f>VLOOKUP(G18,[6]分布式发票数据!$A$4:$E$193,5,FALSE)</f>
        <v>13251.04</v>
      </c>
      <c r="Z18" s="86">
        <f>VLOOKUP(G18,[9]分布式发票数据!$A$4:$E$193,4,FALSE)</f>
        <v>36871</v>
      </c>
      <c r="AA18" s="86">
        <f>VLOOKUP(G18,[9]分布式发票数据!$A$4:$E$193,5,FALSE)</f>
        <v>13435.79</v>
      </c>
      <c r="AB18" s="86">
        <f>VLOOKUP(G18,[10]分布式发票数据!$A:$D,4,FALSE)</f>
        <v>33403</v>
      </c>
      <c r="AC18" s="86">
        <f>VLOOKUP(G18,[10]分布式发票数据!$A:$E,5,FALSE)</f>
        <v>12172.05</v>
      </c>
      <c r="AD18" s="86">
        <f>VLOOKUP(G18,[12]sheet1!$G:$S,13,FALSE)</f>
        <v>44003</v>
      </c>
      <c r="AE18" s="86">
        <f>VLOOKUP(G18,[12]sheet1!$G:$X,18,FALSE)</f>
        <v>16034.69</v>
      </c>
      <c r="AF18" s="86">
        <f>VLOOKUP(G18,[11]Sheet1!$B:$E,4,FALSE)</f>
        <v>65646.36</v>
      </c>
      <c r="AG18" s="86">
        <f t="shared" si="2"/>
        <v>81681.05</v>
      </c>
      <c r="AH18" s="86">
        <f>VLOOKUP(G18,[13]Sheet1!$C$1:$H$65536,6,FALSE)</f>
        <v>37164</v>
      </c>
      <c r="AI18" s="86">
        <f>VLOOKUP(G18,[13]Sheet1!$C$1:$I$65536,7,FALSE)</f>
        <v>13542.56</v>
      </c>
      <c r="AJ18" s="86">
        <f>VLOOKUP(G18,[14]Sheet1!$E$1:$I$65536,5,FALSE)</f>
        <v>22878.16</v>
      </c>
      <c r="AK18" s="86">
        <f>VLOOKUP(G18,[15]Sheet1!$E$1:$I$65536,5,FALSE)</f>
        <v>27088.25</v>
      </c>
      <c r="AL18" s="92">
        <f t="shared" si="3"/>
        <v>49966.41</v>
      </c>
      <c r="AM18" s="92">
        <f t="shared" si="4"/>
        <v>63508.97</v>
      </c>
      <c r="AN18" s="1">
        <f>VLOOKUP(G18,[16]分布式营销结算明细接收数据!$E:$K,7,FALSE)</f>
        <v>27430</v>
      </c>
      <c r="AO18" s="1">
        <f>VLOOKUP(G18,[16]分布式营销结算明细接收数据!$E:$O,11,FALSE)</f>
        <v>9995.49</v>
      </c>
      <c r="AP18" s="1">
        <f>VLOOKUP(G18,[16]分布式营销结算明细接收数据!$E:$R,14,FALSE)</f>
        <v>16885.91</v>
      </c>
      <c r="AQ18" s="1">
        <f t="shared" si="5"/>
        <v>26881.4</v>
      </c>
      <c r="AR18" s="95">
        <f t="shared" si="6"/>
        <v>457729.69</v>
      </c>
    </row>
    <row r="19" ht="16" customHeight="1" spans="1:44">
      <c r="A19" s="12">
        <v>14</v>
      </c>
      <c r="B19" s="12"/>
      <c r="C19" s="56" t="s">
        <v>55</v>
      </c>
      <c r="D19" s="56"/>
      <c r="E19" s="56"/>
      <c r="F19" s="57">
        <v>300</v>
      </c>
      <c r="G19" s="3" t="s">
        <v>56</v>
      </c>
      <c r="H19" s="58">
        <f>VLOOKUP(G19,[1]分布式发票数据!$A:$D,4)</f>
        <v>38126</v>
      </c>
      <c r="I19" s="58">
        <f>VLOOKUP(G19,[1]分布式发票数据!$A:$E,5,FALSE)</f>
        <v>13893.11</v>
      </c>
      <c r="J19" s="20">
        <f>VLOOKUP(G19,[2]分布式发票数据!$A:$D,4,FALSE)</f>
        <v>34428</v>
      </c>
      <c r="K19" s="20">
        <f>VLOOKUP(G19,[2]分布式发票数据!$A:$E,5,FALSE)</f>
        <v>12545.56</v>
      </c>
      <c r="L19" s="84">
        <v>47066</v>
      </c>
      <c r="M19" s="85">
        <v>17150.85</v>
      </c>
      <c r="N19" s="20">
        <f>VLOOKUP(G19,'[7]2022年12月-2023年3月'!$A$4:$E$193,5,FALSE)</f>
        <v>97761.6</v>
      </c>
      <c r="O19" s="20">
        <f t="shared" si="0"/>
        <v>114912.45</v>
      </c>
      <c r="P19" s="84">
        <v>35629</v>
      </c>
      <c r="Q19" s="89">
        <v>12983.21</v>
      </c>
      <c r="R19" s="86">
        <f>VLOOKUP(G:G,[4]分布式发票数据!$A:$E,4,FALSE)</f>
        <v>38422</v>
      </c>
      <c r="S19" s="86">
        <f>VLOOKUP(G:G,[4]分布式发票数据!$A:$E,5,FALSE)</f>
        <v>14000.98</v>
      </c>
      <c r="T19" s="86">
        <f>VLOOKUP(G19,[5]分布式发票数据!$A$4:$E$193,4,FALSE)</f>
        <v>44326</v>
      </c>
      <c r="U19" s="86">
        <f>VLOOKUP(G19,[5]分布式发票数据!$A$4:$E$193,5,FALSE)</f>
        <v>16152.39</v>
      </c>
      <c r="V19" s="86">
        <f>VLOOKUP(G19,'[8]2023年4-6月'!$A$4:$E$193,5,FALSE)</f>
        <v>72872.88</v>
      </c>
      <c r="W19" s="86">
        <f t="shared" si="1"/>
        <v>89025.27</v>
      </c>
      <c r="X19" s="86">
        <f>VLOOKUP(G19,[6]分布式发票数据!$A$4:$D$193,4,FALSE)</f>
        <v>37138</v>
      </c>
      <c r="Y19" s="86">
        <f>VLOOKUP(G19,[6]分布式发票数据!$A$4:$E$193,5,FALSE)</f>
        <v>13533.09</v>
      </c>
      <c r="Z19" s="86">
        <f>VLOOKUP(G19,[9]分布式发票数据!$A$4:$E$193,4,FALSE)</f>
        <v>38333</v>
      </c>
      <c r="AA19" s="86">
        <f>VLOOKUP(G19,[9]分布式发票数据!$A$4:$E$193,5,FALSE)</f>
        <v>13968.55</v>
      </c>
      <c r="AB19" s="86">
        <f>VLOOKUP(G19,[10]分布式发票数据!$A:$D,4,FALSE)</f>
        <v>34348</v>
      </c>
      <c r="AC19" s="86">
        <f>VLOOKUP(G19,[10]分布式发票数据!$A:$E,5,FALSE)</f>
        <v>12516.41</v>
      </c>
      <c r="AD19" s="86">
        <f>VLOOKUP(G19,[12]sheet1!$G:$S,13,FALSE)</f>
        <v>43570</v>
      </c>
      <c r="AE19" s="86">
        <f>VLOOKUP(G19,[12]sheet1!$G:$X,18,FALSE)</f>
        <v>15876.91</v>
      </c>
      <c r="AF19" s="86">
        <f>VLOOKUP(G19,[11]Sheet1!$B:$E,4,FALSE)</f>
        <v>67604.57</v>
      </c>
      <c r="AG19" s="86">
        <f t="shared" si="2"/>
        <v>83481.48</v>
      </c>
      <c r="AH19" s="86">
        <f>VLOOKUP(G19,[13]Sheet1!$C$1:$H$65536,6,FALSE)</f>
        <v>37716</v>
      </c>
      <c r="AI19" s="86">
        <f>VLOOKUP(G19,[13]Sheet1!$C$1:$I$65536,7,FALSE)</f>
        <v>13743.71</v>
      </c>
      <c r="AJ19" s="86">
        <f>VLOOKUP(G19,[14]Sheet1!$E$1:$I$65536,5,FALSE)</f>
        <v>23217.97</v>
      </c>
      <c r="AK19" s="86">
        <f>VLOOKUP(G19,[15]Sheet1!$E$1:$I$65536,5,FALSE)</f>
        <v>26821.69</v>
      </c>
      <c r="AL19" s="92">
        <f t="shared" si="3"/>
        <v>50039.66</v>
      </c>
      <c r="AM19" s="92">
        <f t="shared" si="4"/>
        <v>63783.37</v>
      </c>
      <c r="AN19" s="1">
        <f>VLOOKUP(G19,[16]分布式营销结算明细接收数据!$E:$K,7,FALSE)</f>
        <v>26303</v>
      </c>
      <c r="AO19" s="1">
        <f>VLOOKUP(G19,[16]分布式营销结算明细接收数据!$E:$O,11,FALSE)</f>
        <v>9584.81</v>
      </c>
      <c r="AP19" s="1">
        <f>VLOOKUP(G19,[16]分布式营销结算明细接收数据!$E:$R,14,FALSE)</f>
        <v>16192.13</v>
      </c>
      <c r="AQ19" s="1">
        <f t="shared" si="5"/>
        <v>25776.94</v>
      </c>
      <c r="AR19" s="95">
        <f t="shared" si="6"/>
        <v>470420.42</v>
      </c>
    </row>
    <row r="20" ht="16" customHeight="1" spans="1:44">
      <c r="A20" s="12">
        <v>15</v>
      </c>
      <c r="B20" s="12"/>
      <c r="C20" s="56" t="s">
        <v>57</v>
      </c>
      <c r="D20" s="56"/>
      <c r="E20" s="56"/>
      <c r="F20" s="57">
        <v>300</v>
      </c>
      <c r="G20" s="3" t="s">
        <v>58</v>
      </c>
      <c r="H20" s="58">
        <f>VLOOKUP(G20,[1]分布式发票数据!$A:$D,4)</f>
        <v>30353</v>
      </c>
      <c r="I20" s="58">
        <f>VLOOKUP(G20,[1]分布式发票数据!$A:$E,5,FALSE)</f>
        <v>11060.63</v>
      </c>
      <c r="J20" s="20">
        <f>VLOOKUP(G20,[2]分布式发票数据!$A:$D,4,FALSE)</f>
        <v>27984</v>
      </c>
      <c r="K20" s="20">
        <f>VLOOKUP(G20,[2]分布式发票数据!$A:$E,5,FALSE)</f>
        <v>10197.37</v>
      </c>
      <c r="L20" s="84">
        <v>39821</v>
      </c>
      <c r="M20" s="85">
        <v>14510.77</v>
      </c>
      <c r="N20" s="20">
        <f>VLOOKUP(G20,'[7]2022年12月-2023年3月'!$A$4:$E$193,5,FALSE)</f>
        <v>82830.83</v>
      </c>
      <c r="O20" s="20">
        <f t="shared" si="0"/>
        <v>97341.6</v>
      </c>
      <c r="P20" s="84">
        <v>30308</v>
      </c>
      <c r="Q20" s="89">
        <v>11044.24</v>
      </c>
      <c r="R20" s="86">
        <f>VLOOKUP(G:G,[4]分布式发票数据!$A:$E,4,FALSE)</f>
        <v>37092</v>
      </c>
      <c r="S20" s="86">
        <f>VLOOKUP(G:G,[4]分布式发票数据!$A:$E,5,FALSE)</f>
        <v>13516.32</v>
      </c>
      <c r="T20" s="86">
        <f>VLOOKUP(G20,[5]分布式发票数据!$A$4:$E$193,4,FALSE)</f>
        <v>43898</v>
      </c>
      <c r="U20" s="86">
        <f>VLOOKUP(G20,[5]分布式发票数据!$A$4:$E$193,5,FALSE)</f>
        <v>15996.43</v>
      </c>
      <c r="V20" s="86">
        <f>VLOOKUP(G20,'[8]2023年4-6月'!$A$4:$E$193,5,FALSE)</f>
        <v>68515.05</v>
      </c>
      <c r="W20" s="86">
        <f t="shared" si="1"/>
        <v>84511.48</v>
      </c>
      <c r="X20" s="86">
        <f>VLOOKUP(G20,[6]分布式发票数据!$A$4:$D$193,4,FALSE)</f>
        <v>36972</v>
      </c>
      <c r="Y20" s="86">
        <f>VLOOKUP(G20,[6]分布式发票数据!$A$4:$E$193,5,FALSE)</f>
        <v>13472.6</v>
      </c>
      <c r="Z20" s="86">
        <f>VLOOKUP(G20,[9]分布式发票数据!$A$4:$E$193,4,FALSE)</f>
        <v>38748</v>
      </c>
      <c r="AA20" s="86">
        <f>VLOOKUP(G20,[9]分布式发票数据!$A$4:$E$193,5,FALSE)</f>
        <v>14119.77</v>
      </c>
      <c r="AB20" s="86">
        <f>VLOOKUP(G20,[10]分布式发票数据!$A:$D,4,FALSE)</f>
        <v>33227</v>
      </c>
      <c r="AC20" s="86">
        <f>VLOOKUP(G20,[10]分布式发票数据!$A:$E,5,FALSE)</f>
        <v>12107.92</v>
      </c>
      <c r="AD20" s="86">
        <f>VLOOKUP(G20,[12]sheet1!$G:$S,13,FALSE)</f>
        <v>41952</v>
      </c>
      <c r="AE20" s="86">
        <f>VLOOKUP(G20,[12]sheet1!$G:$X,18,FALSE)</f>
        <v>15287.31</v>
      </c>
      <c r="AF20" s="86">
        <f>VLOOKUP(G20,[11]Sheet1!$B:$E,4,FALSE)</f>
        <v>67067.77</v>
      </c>
      <c r="AG20" s="86">
        <f t="shared" si="2"/>
        <v>82355.08</v>
      </c>
      <c r="AH20" s="86">
        <f>VLOOKUP(G20,[13]Sheet1!$C$1:$H$65536,6,FALSE)</f>
        <v>36464</v>
      </c>
      <c r="AI20" s="86">
        <f>VLOOKUP(G20,[13]Sheet1!$C$1:$I$65536,7,FALSE)</f>
        <v>13287.48</v>
      </c>
      <c r="AJ20" s="86">
        <f>VLOOKUP(G20,[14]Sheet1!$E$1:$I$65536,5,FALSE)</f>
        <v>22447.24</v>
      </c>
      <c r="AK20" s="86">
        <f>VLOOKUP(G20,[15]Sheet1!$E$1:$I$65536,5,FALSE)</f>
        <v>25825.65</v>
      </c>
      <c r="AL20" s="92">
        <f t="shared" si="3"/>
        <v>48272.89</v>
      </c>
      <c r="AM20" s="92">
        <f t="shared" si="4"/>
        <v>61560.37</v>
      </c>
      <c r="AN20" s="1">
        <f>VLOOKUP(G20,[16]分布式营销结算明细接收数据!$E:$K,7,FALSE)</f>
        <v>25024</v>
      </c>
      <c r="AO20" s="1">
        <f>VLOOKUP(G20,[16]分布式营销结算明细接收数据!$E:$O,11,FALSE)</f>
        <v>9118.75</v>
      </c>
      <c r="AP20" s="1">
        <f>VLOOKUP(G20,[16]分布式营销结算明细接收数据!$E:$R,14,FALSE)</f>
        <v>15404.77</v>
      </c>
      <c r="AQ20" s="1">
        <f t="shared" si="5"/>
        <v>24523.52</v>
      </c>
      <c r="AR20" s="95">
        <f t="shared" si="6"/>
        <v>435810.9</v>
      </c>
    </row>
    <row r="21" ht="16" customHeight="1" spans="1:44">
      <c r="A21" s="12">
        <v>16</v>
      </c>
      <c r="B21" s="12"/>
      <c r="C21" s="67" t="s">
        <v>59</v>
      </c>
      <c r="D21" s="67"/>
      <c r="E21" s="67"/>
      <c r="F21" s="64">
        <v>420</v>
      </c>
      <c r="G21" s="133" t="s">
        <v>60</v>
      </c>
      <c r="H21" s="58">
        <f>VLOOKUP(G21,[1]分布式发票数据!$A:$D,4)</f>
        <v>13642</v>
      </c>
      <c r="I21" s="58">
        <f>VLOOKUP(G21,[1]分布式发票数据!$A:$E,5,FALSE)</f>
        <v>4971.14</v>
      </c>
      <c r="J21" s="20">
        <f>VLOOKUP(G21,[2]分布式发票数据!$A:$D,4,FALSE)</f>
        <v>12250</v>
      </c>
      <c r="K21" s="20">
        <f>VLOOKUP(G21,[2]分布式发票数据!$A:$E,5,FALSE)</f>
        <v>4463.9</v>
      </c>
      <c r="L21" s="84">
        <v>16748</v>
      </c>
      <c r="M21" s="85">
        <v>6102.97</v>
      </c>
      <c r="N21" s="20">
        <f>VLOOKUP(G21,'[7]2022年12月-2023年3月'!$A$4:$E$193,5,FALSE)</f>
        <v>27669.98</v>
      </c>
      <c r="O21" s="20">
        <f t="shared" si="0"/>
        <v>33772.95</v>
      </c>
      <c r="P21" s="84">
        <v>7530</v>
      </c>
      <c r="Q21" s="89">
        <v>2743.93</v>
      </c>
      <c r="R21" s="86">
        <f>VLOOKUP(G:G,[4]分布式发票数据!$A:$E,4,FALSE)</f>
        <v>9933</v>
      </c>
      <c r="S21" s="86">
        <f>VLOOKUP(G:G,[4]分布式发票数据!$A:$E,5,FALSE)</f>
        <v>3619.59</v>
      </c>
      <c r="T21" s="86">
        <f>VLOOKUP(G21,[5]分布式发票数据!$A$4:$E$193,4,FALSE)</f>
        <v>16126</v>
      </c>
      <c r="U21" s="86">
        <f>VLOOKUP(G21,[5]分布式发票数据!$A$4:$E$193,5,FALSE)</f>
        <v>5876.31</v>
      </c>
      <c r="V21" s="86">
        <f>VLOOKUP(G21,'[8]2023年4-6月'!$A$4:$E$193,5,FALSE)</f>
        <v>16310.82</v>
      </c>
      <c r="W21" s="86">
        <f t="shared" si="1"/>
        <v>22187.13</v>
      </c>
      <c r="X21" s="86">
        <f>VLOOKUP(G21,[6]分布式发票数据!$A$4:$D$193,4,FALSE)</f>
        <v>13566</v>
      </c>
      <c r="Y21" s="86">
        <f>VLOOKUP(G21,[6]分布式发票数据!$A$4:$E$193,5,FALSE)</f>
        <v>4943.45</v>
      </c>
      <c r="Z21" s="86">
        <f>VLOOKUP(G21,[9]分布式发票数据!$A$4:$E$193,4,FALSE)</f>
        <v>14455</v>
      </c>
      <c r="AA21" s="86">
        <f>VLOOKUP(G21,[9]分布式发票数据!$A$4:$E$193,5,FALSE)</f>
        <v>5267.4</v>
      </c>
      <c r="AB21" s="86">
        <f>VLOOKUP(G21,[10]分布式发票数据!$A:$D,4,FALSE)</f>
        <v>12370</v>
      </c>
      <c r="AC21" s="86">
        <f>VLOOKUP(G21,[10]分布式发票数据!$A:$E,5,FALSE)</f>
        <v>4507.63</v>
      </c>
      <c r="AD21" s="86">
        <f>VLOOKUP(G21,[12]sheet1!$G:$S,13,FALSE)</f>
        <v>15794</v>
      </c>
      <c r="AE21" s="86">
        <f>VLOOKUP(G21,[12]sheet1!$G:$X,18,FALSE)</f>
        <v>5755.33</v>
      </c>
      <c r="AF21" s="86">
        <f>VLOOKUP(G21,[11]Sheet1!$B:$E,4,FALSE)</f>
        <v>19613.87</v>
      </c>
      <c r="AG21" s="86">
        <f t="shared" si="2"/>
        <v>25369.2</v>
      </c>
      <c r="AH21" s="86">
        <f>VLOOKUP(G21,[13]Sheet1!$C$1:$H$65536,6,FALSE)</f>
        <v>14023</v>
      </c>
      <c r="AI21" s="86">
        <f>VLOOKUP(G21,[13]Sheet1!$C$1:$I$65536,7,FALSE)</f>
        <v>5109.98</v>
      </c>
      <c r="AJ21" s="86">
        <f>VLOOKUP(G21,[14]Sheet1!$E$1:$I$65536,5,FALSE)</f>
        <v>6809.57</v>
      </c>
      <c r="AK21" s="86">
        <f>VLOOKUP(G21,[15]Sheet1!$E$1:$I$65536,5,FALSE)</f>
        <v>7669.57</v>
      </c>
      <c r="AL21" s="92">
        <f t="shared" si="3"/>
        <v>14479.14</v>
      </c>
      <c r="AM21" s="92">
        <f t="shared" si="4"/>
        <v>19589.12</v>
      </c>
      <c r="AN21" s="1">
        <f>VLOOKUP(G21,[16]分布式营销结算明细接收数据!$E:$K,7,FALSE)</f>
        <v>11397</v>
      </c>
      <c r="AO21" s="1">
        <f>VLOOKUP(G21,[16]分布式营销结算明细接收数据!$E:$O,11,FALSE)</f>
        <v>4153.07</v>
      </c>
      <c r="AP21" s="1">
        <f>VLOOKUP(G21,[16]分布式营销结算明细接收数据!$E:$R,14,FALSE)</f>
        <v>5534.38</v>
      </c>
      <c r="AQ21" s="1">
        <f t="shared" si="5"/>
        <v>9687.45</v>
      </c>
      <c r="AR21" s="95">
        <f t="shared" si="6"/>
        <v>141122.89</v>
      </c>
    </row>
    <row r="22" ht="16" customHeight="1" spans="1:44">
      <c r="A22" s="12">
        <v>17</v>
      </c>
      <c r="B22" s="12"/>
      <c r="C22" s="68"/>
      <c r="D22" s="68"/>
      <c r="E22" s="68"/>
      <c r="F22" s="66"/>
      <c r="G22" s="133" t="s">
        <v>61</v>
      </c>
      <c r="H22" s="58">
        <f>VLOOKUP(G22,[1]分布式发票数据!$A:$D,4)</f>
        <v>44944</v>
      </c>
      <c r="I22" s="58">
        <f>VLOOKUP(G22,[1]分布式发票数据!$A:$E,5,FALSE)</f>
        <v>16377.59</v>
      </c>
      <c r="J22" s="20">
        <f>VLOOKUP(G22,[2]分布式发票数据!$A:$D,4,FALSE)</f>
        <v>41118</v>
      </c>
      <c r="K22" s="20">
        <f>VLOOKUP(G22,[2]分布式发票数据!$A:$E,5,FALSE)</f>
        <v>14983.4</v>
      </c>
      <c r="L22" s="84">
        <v>55027</v>
      </c>
      <c r="M22" s="85">
        <v>20051.84</v>
      </c>
      <c r="N22" s="20">
        <f>VLOOKUP(G22,'[7]2022年12月-2023年3月'!$A$4:$E$193,5,FALSE)</f>
        <v>91389.92</v>
      </c>
      <c r="O22" s="20">
        <f t="shared" si="0"/>
        <v>111441.76</v>
      </c>
      <c r="P22" s="84">
        <v>41930</v>
      </c>
      <c r="Q22" s="89">
        <v>15279.29</v>
      </c>
      <c r="R22" s="86">
        <f>VLOOKUP(G:G,[4]分布式发票数据!$A:$E,4,FALSE)</f>
        <v>45816</v>
      </c>
      <c r="S22" s="86">
        <f>VLOOKUP(G:G,[4]分布式发票数据!$A:$E,5,FALSE)</f>
        <v>16695.35</v>
      </c>
      <c r="T22" s="86">
        <f>VLOOKUP(G22,[5]分布式发票数据!$A$4:$E$193,4,FALSE)</f>
        <v>52111</v>
      </c>
      <c r="U22" s="86">
        <f>VLOOKUP(G22,[5]分布式发票数据!$A$4:$E$193,5,FALSE)</f>
        <v>18989.25</v>
      </c>
      <c r="V22" s="86">
        <f>VLOOKUP(G22,'[8]2023年4-6月'!$A$4:$E$193,5,FALSE)</f>
        <v>67914.56</v>
      </c>
      <c r="W22" s="86">
        <f t="shared" si="1"/>
        <v>86903.81</v>
      </c>
      <c r="X22" s="86">
        <f>VLOOKUP(G22,[6]分布式发票数据!$A$4:$D$193,4,FALSE)</f>
        <v>43723</v>
      </c>
      <c r="Y22" s="86">
        <f>VLOOKUP(G22,[6]分布式发票数据!$A$4:$E$193,5,FALSE)</f>
        <v>15932.66</v>
      </c>
      <c r="Z22" s="86">
        <f>VLOOKUP(G22,[9]分布式发票数据!$A$4:$E$193,4,FALSE)</f>
        <v>46326</v>
      </c>
      <c r="AA22" s="86">
        <f>VLOOKUP(G22,[9]分布式发票数据!$A$4:$E$193,5,FALSE)</f>
        <v>16881.19</v>
      </c>
      <c r="AB22" s="86">
        <f>VLOOKUP(G22,[10]分布式发票数据!$A:$D,4,FALSE)</f>
        <v>39980</v>
      </c>
      <c r="AC22" s="86">
        <f>VLOOKUP(G22,[10]分布式发票数据!$A:$E,5,FALSE)</f>
        <v>14568.71</v>
      </c>
      <c r="AD22" s="86">
        <f>VLOOKUP(G22,[12]sheet1!$G:$S,13,FALSE)</f>
        <v>50972</v>
      </c>
      <c r="AE22" s="86">
        <f>VLOOKUP(G22,[12]sheet1!$G:$X,18,FALSE)</f>
        <v>18574.2</v>
      </c>
      <c r="AF22" s="86">
        <f>VLOOKUP(G22,[11]Sheet1!$B:$E,4,FALSE)</f>
        <v>63142.09</v>
      </c>
      <c r="AG22" s="86">
        <f t="shared" si="2"/>
        <v>81716.29</v>
      </c>
      <c r="AH22" s="86">
        <f>VLOOKUP(G22,[13]Sheet1!$C$1:$H$65536,6,FALSE)</f>
        <v>45157</v>
      </c>
      <c r="AI22" s="86">
        <f>VLOOKUP(G22,[13]Sheet1!$C$1:$I$65536,7,FALSE)</f>
        <v>16455.21</v>
      </c>
      <c r="AJ22" s="86">
        <f>VLOOKUP(G22,[14]Sheet1!$E$1:$I$65536,5,FALSE)</f>
        <v>21928.24</v>
      </c>
      <c r="AK22" s="86">
        <f>VLOOKUP(G22,[15]Sheet1!$E$1:$I$65536,5,FALSE)</f>
        <v>24752</v>
      </c>
      <c r="AL22" s="92">
        <f t="shared" si="3"/>
        <v>46680.24</v>
      </c>
      <c r="AM22" s="92">
        <f t="shared" si="4"/>
        <v>63135.45</v>
      </c>
      <c r="AN22" s="1">
        <f>VLOOKUP(G22,[16]分布式营销结算明细接收数据!$E:$K,7,FALSE)</f>
        <v>35497</v>
      </c>
      <c r="AO22" s="1">
        <f>VLOOKUP(G22,[16]分布式营销结算明细接收数据!$E:$O,11,FALSE)</f>
        <v>12935.11</v>
      </c>
      <c r="AP22" s="1">
        <f>VLOOKUP(G22,[16]分布式营销结算明细接收数据!$E:$R,14,FALSE)</f>
        <v>17237.34</v>
      </c>
      <c r="AQ22" s="1">
        <f t="shared" si="5"/>
        <v>30172.45</v>
      </c>
      <c r="AR22" s="95">
        <f t="shared" si="6"/>
        <v>484087.95</v>
      </c>
    </row>
    <row r="23" ht="16" customHeight="1" spans="1:44">
      <c r="A23" s="12">
        <v>18</v>
      </c>
      <c r="B23" s="12"/>
      <c r="C23" s="18" t="s">
        <v>62</v>
      </c>
      <c r="D23" s="63" t="s">
        <v>63</v>
      </c>
      <c r="E23" s="17">
        <v>420</v>
      </c>
      <c r="F23" s="60">
        <v>1463</v>
      </c>
      <c r="G23" s="133" t="s">
        <v>64</v>
      </c>
      <c r="H23" s="58">
        <f>VLOOKUP(G23,[1]分布式发票数据!$A:$D,4)</f>
        <v>44461</v>
      </c>
      <c r="I23" s="58">
        <f>VLOOKUP(G23,[1]分布式发票数据!$A:$E,5,FALSE)</f>
        <v>16201.59</v>
      </c>
      <c r="J23" s="20">
        <f>VLOOKUP(G23,[2]分布式发票数据!$A:$D,4,FALSE)</f>
        <v>40168</v>
      </c>
      <c r="K23" s="20">
        <f>VLOOKUP(G23,[2]分布式发票数据!$A:$E,5,FALSE)</f>
        <v>14637.22</v>
      </c>
      <c r="L23" s="84">
        <v>54833</v>
      </c>
      <c r="M23" s="85">
        <v>19981.15</v>
      </c>
      <c r="N23" s="20">
        <f>VLOOKUP(G23,'[7]2022年12月-2023年3月'!$A$4:$E$193,5,FALSE)</f>
        <v>90456.59</v>
      </c>
      <c r="O23" s="20">
        <f t="shared" si="0"/>
        <v>110437.74</v>
      </c>
      <c r="P23" s="84">
        <v>41784</v>
      </c>
      <c r="Q23" s="89">
        <v>15226.09</v>
      </c>
      <c r="R23" s="86">
        <f>VLOOKUP(G:G,[4]分布式发票数据!$A:$E,4,FALSE)</f>
        <v>46435</v>
      </c>
      <c r="S23" s="86">
        <f>VLOOKUP(G:G,[4]分布式发票数据!$A:$E,5,FALSE)</f>
        <v>16920.91</v>
      </c>
      <c r="T23" s="86">
        <f>VLOOKUP(G23,[5]分布式发票数据!$A$4:$E$193,4,FALSE)</f>
        <v>52178</v>
      </c>
      <c r="U23" s="86">
        <f>VLOOKUP(G23,[5]分布式发票数据!$A$4:$E$193,5,FALSE)</f>
        <v>19013.66</v>
      </c>
      <c r="V23" s="86">
        <f>VLOOKUP(G23,'[8]2023年4-6月'!$A$4:$E$193,5,FALSE)</f>
        <v>68176.79</v>
      </c>
      <c r="W23" s="86">
        <f t="shared" si="1"/>
        <v>87190.45</v>
      </c>
      <c r="X23" s="86">
        <f>VLOOKUP(G23,[6]分布式发票数据!$A$4:$D$193,4,FALSE)</f>
        <v>44033</v>
      </c>
      <c r="Y23" s="86">
        <f>VLOOKUP(G23,[6]分布式发票数据!$A$4:$E$193,5,FALSE)</f>
        <v>16045.63</v>
      </c>
      <c r="Z23" s="86">
        <f>VLOOKUP(G23,[9]分布式发票数据!$A$4:$E$193,4,FALSE)</f>
        <v>46835</v>
      </c>
      <c r="AA23" s="86">
        <f>VLOOKUP(G23,[9]分布式发票数据!$A$4:$E$193,5,FALSE)</f>
        <v>17066.67</v>
      </c>
      <c r="AB23" s="86">
        <f>VLOOKUP(G23,[10]分布式发票数据!$A:$D,4,FALSE)</f>
        <v>39863</v>
      </c>
      <c r="AC23" s="86">
        <f>VLOOKUP(G23,[10]分布式发票数据!$A:$E,5,FALSE)</f>
        <v>14526.08</v>
      </c>
      <c r="AD23" s="86">
        <f>VLOOKUP(G23,[12]sheet1!$G:$S,13,FALSE)</f>
        <v>50956</v>
      </c>
      <c r="AE23" s="86">
        <f>VLOOKUP(G23,[12]sheet1!$G:$X,18,FALSE)</f>
        <v>18568.37</v>
      </c>
      <c r="AF23" s="86">
        <f>VLOOKUP(G23,[11]Sheet1!$B:$E,4,FALSE)</f>
        <v>63482.97</v>
      </c>
      <c r="AG23" s="86">
        <f t="shared" si="2"/>
        <v>82051.34</v>
      </c>
      <c r="AH23" s="86">
        <f>VLOOKUP(G23,[13]Sheet1!$C$1:$H$65536,6,FALSE)</f>
        <v>44856</v>
      </c>
      <c r="AI23" s="86">
        <f>VLOOKUP(G23,[13]Sheet1!$C$1:$I$65536,7,FALSE)</f>
        <v>16345.53</v>
      </c>
      <c r="AJ23" s="86">
        <f>VLOOKUP(G23,[14]Sheet1!$E$1:$I$65536,5,FALSE)</f>
        <v>21782.07</v>
      </c>
      <c r="AK23" s="86">
        <f>VLOOKUP(G23,[15]Sheet1!$E$1:$I$65536,5,FALSE)</f>
        <v>24744.23</v>
      </c>
      <c r="AL23" s="92">
        <f t="shared" si="3"/>
        <v>46526.3</v>
      </c>
      <c r="AM23" s="92">
        <f t="shared" si="4"/>
        <v>62871.83</v>
      </c>
      <c r="AN23" s="1">
        <f>VLOOKUP(G23,[16]分布式营销结算明细接收数据!$E:$K,7,FALSE)</f>
        <v>34924</v>
      </c>
      <c r="AO23" s="1">
        <f>VLOOKUP(G23,[16]分布式营销结算明细接收数据!$E:$O,11,FALSE)</f>
        <v>12726.31</v>
      </c>
      <c r="AP23" s="1">
        <f>VLOOKUP(G23,[16]分布式营销结算明细接收数据!$E:$R,14,FALSE)</f>
        <v>16959.09</v>
      </c>
      <c r="AQ23" s="1">
        <f t="shared" si="5"/>
        <v>29685.4</v>
      </c>
      <c r="AR23" s="95">
        <f t="shared" si="6"/>
        <v>482860.95</v>
      </c>
    </row>
    <row r="24" ht="16" customHeight="1" spans="1:44">
      <c r="A24" s="12">
        <v>19</v>
      </c>
      <c r="B24" s="12"/>
      <c r="C24" s="18"/>
      <c r="D24" s="63"/>
      <c r="E24" s="17"/>
      <c r="F24" s="61"/>
      <c r="G24" s="133" t="s">
        <v>65</v>
      </c>
      <c r="H24" s="58">
        <f>VLOOKUP(G24,[1]分布式发票数据!$A:$D,4)</f>
        <v>45676</v>
      </c>
      <c r="I24" s="58">
        <f>VLOOKUP(G24,[1]分布式发票数据!$A:$E,5,FALSE)</f>
        <v>16644.33</v>
      </c>
      <c r="J24" s="20">
        <f>VLOOKUP(G24,[2]分布式发票数据!$A:$D,4,FALSE)</f>
        <v>41170</v>
      </c>
      <c r="K24" s="20">
        <f>VLOOKUP(G24,[2]分布式发票数据!$A:$E,5,FALSE)</f>
        <v>15002.35</v>
      </c>
      <c r="L24" s="84">
        <v>54760</v>
      </c>
      <c r="M24" s="85">
        <v>19954.54</v>
      </c>
      <c r="N24" s="20">
        <f>VLOOKUP(G24,'[7]2022年12月-2023年3月'!$A$4:$E$193,5,FALSE)</f>
        <v>91994.5</v>
      </c>
      <c r="O24" s="20">
        <f t="shared" si="0"/>
        <v>111949.04</v>
      </c>
      <c r="P24" s="84">
        <v>41653</v>
      </c>
      <c r="Q24" s="89">
        <v>15178.35</v>
      </c>
      <c r="R24" s="86">
        <f>VLOOKUP(G:G,[4]分布式发票数据!$A:$E,4,FALSE)</f>
        <v>45630</v>
      </c>
      <c r="S24" s="86">
        <f>VLOOKUP(G:G,[4]分布式发票数据!$A:$E,5,FALSE)</f>
        <v>16627.57</v>
      </c>
      <c r="T24" s="86">
        <f>VLOOKUP(G24,[5]分布式发票数据!$A$4:$E$193,4,FALSE)</f>
        <v>51716</v>
      </c>
      <c r="U24" s="86">
        <f>VLOOKUP(G24,[5]分布式发票数据!$A$4:$E$193,5,FALSE)</f>
        <v>18845.31</v>
      </c>
      <c r="V24" s="86">
        <f>VLOOKUP(G24,'[8]2023年4-6月'!$A$4:$E$193,5,FALSE)</f>
        <v>67497.92</v>
      </c>
      <c r="W24" s="86">
        <f t="shared" si="1"/>
        <v>86343.23</v>
      </c>
      <c r="X24" s="86">
        <f>VLOOKUP(G24,[6]分布式发票数据!$A$4:$D$193,4,FALSE)</f>
        <v>43718</v>
      </c>
      <c r="Y24" s="86">
        <f>VLOOKUP(G24,[6]分布式发票数据!$A$4:$E$193,5,FALSE)</f>
        <v>15930.84</v>
      </c>
      <c r="Z24" s="86">
        <f>VLOOKUP(G24,[9]分布式发票数据!$A$4:$E$193,4,FALSE)</f>
        <v>46794</v>
      </c>
      <c r="AA24" s="86">
        <f>VLOOKUP(G24,[9]分布式发票数据!$A$4:$E$193,5,FALSE)</f>
        <v>17051.73</v>
      </c>
      <c r="AB24" s="86">
        <f>VLOOKUP(G24,[10]分布式发票数据!$A:$D,4,FALSE)</f>
        <v>40555</v>
      </c>
      <c r="AC24" s="86">
        <f>VLOOKUP(G24,[10]分布式发票数据!$A:$E,5,FALSE)</f>
        <v>14778.24</v>
      </c>
      <c r="AD24" s="86">
        <f>VLOOKUP(G24,[12]sheet1!$G:$S,13,FALSE)</f>
        <v>51853</v>
      </c>
      <c r="AE24" s="86">
        <f>VLOOKUP(G24,[12]sheet1!$G:$X,18,FALSE)</f>
        <v>18895.23</v>
      </c>
      <c r="AF24" s="86">
        <f>VLOOKUP(G24,[11]Sheet1!$B:$E,4,FALSE)</f>
        <v>63646.14</v>
      </c>
      <c r="AG24" s="86">
        <f t="shared" si="2"/>
        <v>82541.37</v>
      </c>
      <c r="AH24" s="86">
        <f>VLOOKUP(G24,[13]Sheet1!$C$1:$H$65536,6,FALSE)</f>
        <v>46373</v>
      </c>
      <c r="AI24" s="86">
        <f>VLOOKUP(G24,[13]Sheet1!$C$1:$I$65536,7,FALSE)</f>
        <v>16898.32</v>
      </c>
      <c r="AJ24" s="86">
        <f>VLOOKUP(G24,[14]Sheet1!$E$1:$I$65536,5,FALSE)</f>
        <v>22518.73</v>
      </c>
      <c r="AK24" s="86">
        <f>VLOOKUP(G24,[15]Sheet1!$E$1:$I$65536,5,FALSE)</f>
        <v>25179.82</v>
      </c>
      <c r="AL24" s="92">
        <f t="shared" si="3"/>
        <v>47698.55</v>
      </c>
      <c r="AM24" s="92">
        <f t="shared" si="4"/>
        <v>64596.87</v>
      </c>
      <c r="AN24" s="1">
        <f>VLOOKUP(G24,[16]分布式营销结算明细接收数据!$E:$K,7,FALSE)</f>
        <v>41030</v>
      </c>
      <c r="AO24" s="1">
        <f>VLOOKUP(G24,[16]分布式营销结算明细接收数据!$E:$O,11,FALSE)</f>
        <v>14951.33</v>
      </c>
      <c r="AP24" s="1">
        <f>VLOOKUP(G24,[16]分布式营销结算明细接收数据!$E:$R,14,FALSE)</f>
        <v>19924.17</v>
      </c>
      <c r="AQ24" s="1">
        <f t="shared" si="5"/>
        <v>34875.5</v>
      </c>
      <c r="AR24" s="95">
        <f t="shared" si="6"/>
        <v>491519.42</v>
      </c>
    </row>
    <row r="25" ht="16" customHeight="1" spans="1:44">
      <c r="A25" s="12">
        <v>20</v>
      </c>
      <c r="B25" s="12"/>
      <c r="C25" s="18" t="s">
        <v>66</v>
      </c>
      <c r="D25" s="63"/>
      <c r="E25" s="17">
        <v>420</v>
      </c>
      <c r="F25" s="61"/>
      <c r="G25" s="133" t="s">
        <v>67</v>
      </c>
      <c r="H25" s="58">
        <f>VLOOKUP(G25,[1]分布式发票数据!$A:$D,4)</f>
        <v>44647</v>
      </c>
      <c r="I25" s="58">
        <f>VLOOKUP(G25,[1]分布式发票数据!$A:$E,5,FALSE)</f>
        <v>16269.37</v>
      </c>
      <c r="J25" s="20">
        <f>VLOOKUP(G25,[2]分布式发票数据!$A:$D,4,FALSE)</f>
        <v>40164</v>
      </c>
      <c r="K25" s="20">
        <f>VLOOKUP(G25,[2]分布式发票数据!$A:$E,5,FALSE)</f>
        <v>14635.76</v>
      </c>
      <c r="L25" s="84">
        <v>54169</v>
      </c>
      <c r="M25" s="85">
        <v>19739.18</v>
      </c>
      <c r="N25" s="20">
        <f>VLOOKUP(G25,'[7]2022年12月-2023年3月'!$A$4:$E$193,5,FALSE)</f>
        <v>90266.73</v>
      </c>
      <c r="O25" s="20">
        <f t="shared" si="0"/>
        <v>110005.91</v>
      </c>
      <c r="P25" s="84">
        <v>41244</v>
      </c>
      <c r="Q25" s="89">
        <v>15029.31</v>
      </c>
      <c r="R25" s="86">
        <f>VLOOKUP(G:G,[4]分布式发票数据!$A:$E,4,FALSE)</f>
        <v>45510</v>
      </c>
      <c r="S25" s="86">
        <f>VLOOKUP(G:G,[4]分布式发票数据!$A:$E,5,FALSE)</f>
        <v>16583.84</v>
      </c>
      <c r="T25" s="86">
        <f>VLOOKUP(G25,[5]分布式发票数据!$A$4:$E$193,4,FALSE)</f>
        <v>50802</v>
      </c>
      <c r="U25" s="86">
        <f>VLOOKUP(G25,[5]分布式发票数据!$A$4:$E$193,5,FALSE)</f>
        <v>18512.25</v>
      </c>
      <c r="V25" s="86">
        <f>VLOOKUP(G25,'[8]2023年4-6月'!$A$4:$E$193,5,FALSE)</f>
        <v>66797.2</v>
      </c>
      <c r="W25" s="86">
        <f t="shared" si="1"/>
        <v>85309.45</v>
      </c>
      <c r="X25" s="86">
        <f>VLOOKUP(G25,[6]分布式发票数据!$A$4:$D$193,4,FALSE)</f>
        <v>42888</v>
      </c>
      <c r="Y25" s="86">
        <f>VLOOKUP(G25,[6]分布式发票数据!$A$4:$E$193,5,FALSE)</f>
        <v>15628.39</v>
      </c>
      <c r="Z25" s="86">
        <f>VLOOKUP(G25,[9]分布式发票数据!$A$4:$E$193,4,FALSE)</f>
        <v>45241</v>
      </c>
      <c r="AA25" s="86">
        <f>VLOOKUP(G25,[9]分布式发票数据!$A$4:$E$193,5,FALSE)</f>
        <v>16485.82</v>
      </c>
      <c r="AB25" s="86">
        <f>VLOOKUP(G25,[10]分布式发票数据!$A:$D,4,FALSE)</f>
        <v>38104</v>
      </c>
      <c r="AC25" s="86">
        <f>VLOOKUP(G25,[10]分布式发票数据!$A:$E,5,FALSE)</f>
        <v>13885.1</v>
      </c>
      <c r="AD25" s="86">
        <f>VLOOKUP(G25,[12]sheet1!$G:$S,13,FALSE)</f>
        <v>50076</v>
      </c>
      <c r="AE25" s="86">
        <f>VLOOKUP(G25,[12]sheet1!$G:$X,18,FALSE)</f>
        <v>18247.69</v>
      </c>
      <c r="AF25" s="86">
        <f>VLOOKUP(G25,[11]Sheet1!$B:$E,4,FALSE)</f>
        <v>61298.74</v>
      </c>
      <c r="AG25" s="86">
        <f t="shared" si="2"/>
        <v>79546.43</v>
      </c>
      <c r="AH25" s="86">
        <f>VLOOKUP(G25,[13]Sheet1!$C$1:$H$65536,6,FALSE)</f>
        <v>44663</v>
      </c>
      <c r="AI25" s="86">
        <f>VLOOKUP(G25,[13]Sheet1!$C$1:$I$65536,7,FALSE)</f>
        <v>16275.2</v>
      </c>
      <c r="AJ25" s="86">
        <f>VLOOKUP(G25,[14]Sheet1!$E$1:$I$65536,5,FALSE)</f>
        <v>21688.35</v>
      </c>
      <c r="AK25" s="86">
        <f>VLOOKUP(G25,[15]Sheet1!$E$1:$I$65536,5,FALSE)</f>
        <v>24316.91</v>
      </c>
      <c r="AL25" s="92">
        <f t="shared" si="3"/>
        <v>46005.26</v>
      </c>
      <c r="AM25" s="92">
        <f t="shared" si="4"/>
        <v>62280.46</v>
      </c>
      <c r="AN25" s="1">
        <f>VLOOKUP(G25,[16]分布式营销结算明细接收数据!$E:$K,7,FALSE)</f>
        <v>38156</v>
      </c>
      <c r="AO25" s="1">
        <f>VLOOKUP(G25,[16]分布式营销结算明细接收数据!$E:$O,11,FALSE)</f>
        <v>13904.05</v>
      </c>
      <c r="AP25" s="1">
        <f>VLOOKUP(G25,[16]分布式营销结算明细接收数据!$E:$R,14,FALSE)</f>
        <v>18528.55</v>
      </c>
      <c r="AQ25" s="1">
        <f t="shared" si="5"/>
        <v>32432.6</v>
      </c>
      <c r="AR25" s="95">
        <f t="shared" si="6"/>
        <v>478092.44</v>
      </c>
    </row>
    <row r="26" ht="16" customHeight="1" spans="1:44">
      <c r="A26" s="12">
        <v>21</v>
      </c>
      <c r="B26" s="12"/>
      <c r="C26" s="18" t="s">
        <v>68</v>
      </c>
      <c r="D26" s="63"/>
      <c r="E26" s="17">
        <v>420</v>
      </c>
      <c r="F26" s="61"/>
      <c r="G26" s="133" t="s">
        <v>69</v>
      </c>
      <c r="H26" s="58">
        <f>VLOOKUP(G26,[1]分布式发票数据!$A:$D,4)</f>
        <v>42788</v>
      </c>
      <c r="I26" s="58">
        <f>VLOOKUP(G26,[1]分布式发票数据!$A:$E,5,FALSE)</f>
        <v>15591.95</v>
      </c>
      <c r="J26" s="20">
        <f>VLOOKUP(G26,[2]分布式发票数据!$A:$D,4,FALSE)</f>
        <v>41282</v>
      </c>
      <c r="K26" s="20">
        <f>VLOOKUP(G26,[2]分布式发票数据!$A:$E,5,FALSE)</f>
        <v>15043.16</v>
      </c>
      <c r="L26" s="84">
        <v>55162</v>
      </c>
      <c r="M26" s="85">
        <v>20101.03</v>
      </c>
      <c r="N26" s="20">
        <f>VLOOKUP(G26,'[7]2022年12月-2023年3月'!$A$4:$E$193,5,FALSE)</f>
        <v>90623.16</v>
      </c>
      <c r="O26" s="20">
        <f t="shared" si="0"/>
        <v>110724.19</v>
      </c>
      <c r="P26" s="84">
        <v>42084</v>
      </c>
      <c r="Q26" s="89">
        <v>15335.41</v>
      </c>
      <c r="R26" s="86">
        <f>VLOOKUP(G:G,[4]分布式发票数据!$A:$E,4,FALSE)</f>
        <v>45425</v>
      </c>
      <c r="S26" s="86">
        <f>VLOOKUP(G:G,[4]分布式发票数据!$A:$E,5,FALSE)</f>
        <v>16552.87</v>
      </c>
      <c r="T26" s="86">
        <f>VLOOKUP(G26,[5]分布式发票数据!$A$4:$E$193,4,FALSE)</f>
        <v>51875</v>
      </c>
      <c r="U26" s="86">
        <f>VLOOKUP(G26,[5]分布式发票数据!$A$4:$E$193,5,FALSE)</f>
        <v>18903.25</v>
      </c>
      <c r="V26" s="86">
        <f>VLOOKUP(G26,'[8]2023年4-6月'!$A$4:$E$193,5,FALSE)</f>
        <v>67684.87</v>
      </c>
      <c r="W26" s="86">
        <f t="shared" si="1"/>
        <v>86588.12</v>
      </c>
      <c r="X26" s="86">
        <f>VLOOKUP(G26,[6]分布式发票数据!$A$4:$D$193,4,FALSE)</f>
        <v>43024</v>
      </c>
      <c r="Y26" s="86">
        <f>VLOOKUP(G26,[6]分布式发票数据!$A$4:$E$193,5,FALSE)</f>
        <v>15677.95</v>
      </c>
      <c r="Z26" s="86">
        <f>VLOOKUP(G26,[9]分布式发票数据!$A$4:$E$193,4,FALSE)</f>
        <v>45766</v>
      </c>
      <c r="AA26" s="86">
        <f>VLOOKUP(G26,[9]分布式发票数据!$A$4:$E$193,5,FALSE)</f>
        <v>16677.13</v>
      </c>
      <c r="AB26" s="86">
        <f>VLOOKUP(G26,[10]分布式发票数据!$A:$D,4,FALSE)</f>
        <v>39941</v>
      </c>
      <c r="AC26" s="86">
        <f>VLOOKUP(G26,[10]分布式发票数据!$A:$E,5,FALSE)</f>
        <v>14554.5</v>
      </c>
      <c r="AD26" s="86">
        <f>VLOOKUP(G26,[12]sheet1!$G:$S,13,FALSE)</f>
        <v>51618</v>
      </c>
      <c r="AE26" s="86">
        <f>VLOOKUP(G26,[12]sheet1!$G:$X,18,FALSE)</f>
        <v>18809.6</v>
      </c>
      <c r="AF26" s="86">
        <f>VLOOKUP(G26,[11]Sheet1!$B:$E,4,FALSE)</f>
        <v>62511.77</v>
      </c>
      <c r="AG26" s="86">
        <f t="shared" si="2"/>
        <v>81321.37</v>
      </c>
      <c r="AH26" s="86">
        <f>VLOOKUP(G26,[13]Sheet1!$C$1:$H$65536,6,FALSE)</f>
        <v>46062</v>
      </c>
      <c r="AI26" s="86">
        <f>VLOOKUP(G26,[13]Sheet1!$C$1:$I$65536,7,FALSE)</f>
        <v>16784.99</v>
      </c>
      <c r="AJ26" s="86">
        <f>VLOOKUP(G26,[14]Sheet1!$E$1:$I$65536,5,FALSE)</f>
        <v>22367.71</v>
      </c>
      <c r="AK26" s="86">
        <f>VLOOKUP(G26,[15]Sheet1!$E$1:$I$65536,5,FALSE)</f>
        <v>25065.7</v>
      </c>
      <c r="AL26" s="92">
        <f t="shared" si="3"/>
        <v>47433.41</v>
      </c>
      <c r="AM26" s="92">
        <f t="shared" si="4"/>
        <v>64218.4</v>
      </c>
      <c r="AN26" s="1">
        <f>VLOOKUP(G26,[16]分布式营销结算明细接收数据!$E:$K,7,FALSE)</f>
        <v>40832</v>
      </c>
      <c r="AO26" s="1">
        <f>VLOOKUP(G26,[16]分布式营销结算明细接收数据!$E:$O,11,FALSE)</f>
        <v>14879.18</v>
      </c>
      <c r="AP26" s="1">
        <f>VLOOKUP(G26,[16]分布式营销结算明细接收数据!$E:$R,14,FALSE)</f>
        <v>19828.02</v>
      </c>
      <c r="AQ26" s="1">
        <f t="shared" si="5"/>
        <v>34707.2</v>
      </c>
      <c r="AR26" s="95">
        <f t="shared" si="6"/>
        <v>486992.25</v>
      </c>
    </row>
    <row r="27" ht="16" customHeight="1" spans="1:44">
      <c r="A27" s="12">
        <v>22</v>
      </c>
      <c r="B27" s="12"/>
      <c r="C27" s="18" t="s">
        <v>70</v>
      </c>
      <c r="D27" s="63"/>
      <c r="E27" s="17">
        <v>203</v>
      </c>
      <c r="F27" s="62"/>
      <c r="G27" s="133" t="s">
        <v>71</v>
      </c>
      <c r="H27" s="58">
        <f>VLOOKUP(G27,[1]分布式发票数据!$A:$D,4)</f>
        <v>22889</v>
      </c>
      <c r="I27" s="58">
        <f>VLOOKUP(G27,[1]分布式发票数据!$A:$E,5,FALSE)</f>
        <v>8340.75</v>
      </c>
      <c r="J27" s="20">
        <f>VLOOKUP(G27,[2]分布式发票数据!$A:$D,4,FALSE)</f>
        <v>20962</v>
      </c>
      <c r="K27" s="20">
        <f>VLOOKUP(G27,[2]分布式发票数据!$A:$E,5,FALSE)</f>
        <v>7638.55</v>
      </c>
      <c r="L27" s="84">
        <v>28186</v>
      </c>
      <c r="M27" s="85">
        <v>10270.98</v>
      </c>
      <c r="N27" s="20">
        <f>VLOOKUP(G27,'[7]2022年12月-2023年3月'!$A$4:$E$193,5,FALSE)</f>
        <v>46519.03</v>
      </c>
      <c r="O27" s="20">
        <f t="shared" si="0"/>
        <v>56790.01</v>
      </c>
      <c r="P27" s="84">
        <v>21581</v>
      </c>
      <c r="Q27" s="89">
        <v>7864.12</v>
      </c>
      <c r="R27" s="86">
        <f>VLOOKUP(G:G,[4]分布式发票数据!$A:$E,4,FALSE)</f>
        <v>22951</v>
      </c>
      <c r="S27" s="86">
        <f>VLOOKUP(G:G,[4]分布式发票数据!$A:$E,5,FALSE)</f>
        <v>8363.34</v>
      </c>
      <c r="T27" s="86">
        <f>VLOOKUP(G27,[5]分布式发票数据!$A$4:$E$193,4,FALSE)</f>
        <v>26435</v>
      </c>
      <c r="U27" s="86">
        <f>VLOOKUP(G27,[5]分布式发票数据!$A$4:$E$193,5,FALSE)</f>
        <v>9632.91</v>
      </c>
      <c r="V27" s="86">
        <f>VLOOKUP(G27,'[8]2023年4-6月'!$A$4:$E$193,5,FALSE)</f>
        <v>34461.58</v>
      </c>
      <c r="W27" s="86">
        <f t="shared" si="1"/>
        <v>44094.49</v>
      </c>
      <c r="X27" s="86">
        <f>VLOOKUP(G27,[6]分布式发票数据!$A$4:$D$193,4,FALSE)</f>
        <v>22068</v>
      </c>
      <c r="Y27" s="86">
        <f>VLOOKUP(G27,[6]分布式发票数据!$A$4:$E$193,5,FALSE)</f>
        <v>8041.58</v>
      </c>
      <c r="Z27" s="86">
        <f>VLOOKUP(G27,[9]分布式发票数据!$A$4:$E$193,4,FALSE)</f>
        <v>23612</v>
      </c>
      <c r="AA27" s="86">
        <f>VLOOKUP(G27,[9]分布式发票数据!$A$4:$E$193,5,FALSE)</f>
        <v>8604.21</v>
      </c>
      <c r="AB27" s="86">
        <f>VLOOKUP(G27,[10]分布式发票数据!$A:$D,4,FALSE)</f>
        <v>13687</v>
      </c>
      <c r="AC27" s="86">
        <f>VLOOKUP(G27,[10]分布式发票数据!$A:$E,5,FALSE)</f>
        <v>4987.54</v>
      </c>
      <c r="AD27" s="86">
        <f>VLOOKUP(G27,[12]sheet1!$G:$S,13,FALSE)</f>
        <v>26239</v>
      </c>
      <c r="AE27" s="86">
        <f>VLOOKUP(G27,[12]sheet1!$G:$X,18,FALSE)</f>
        <v>9561.49</v>
      </c>
      <c r="AF27" s="86">
        <f>VLOOKUP(G27,[11]Sheet1!$B:$E,4,FALSE)</f>
        <v>28828.62</v>
      </c>
      <c r="AG27" s="86">
        <f t="shared" si="2"/>
        <v>38390.11</v>
      </c>
      <c r="AH27" s="86">
        <f>VLOOKUP(G27,[13]Sheet1!$C$1:$H$65536,6,FALSE)</f>
        <v>23198</v>
      </c>
      <c r="AI27" s="86">
        <f>VLOOKUP(G27,[13]Sheet1!$C$1:$I$65536,7,FALSE)</f>
        <v>8453.35</v>
      </c>
      <c r="AJ27" s="86">
        <f>VLOOKUP(G27,[14]Sheet1!$E$1:$I$65536,5,FALSE)</f>
        <v>11264.95</v>
      </c>
      <c r="AK27" s="86">
        <f>VLOOKUP(G27,[15]Sheet1!$E$1:$I$65536,5,FALSE)</f>
        <v>12741.66</v>
      </c>
      <c r="AL27" s="92">
        <f t="shared" si="3"/>
        <v>24006.61</v>
      </c>
      <c r="AM27" s="92">
        <f t="shared" si="4"/>
        <v>32459.96</v>
      </c>
      <c r="AN27" s="1">
        <f>VLOOKUP(G27,[16]分布式营销结算明细接收数据!$E:$K,7,FALSE)</f>
        <v>20033</v>
      </c>
      <c r="AO27" s="1">
        <f>VLOOKUP(G27,[16]分布式营销结算明细接收数据!$E:$O,11,FALSE)</f>
        <v>7300.03</v>
      </c>
      <c r="AP27" s="1">
        <f>VLOOKUP(G27,[16]分布式营销结算明细接收数据!$E:$R,14,FALSE)</f>
        <v>9728.02</v>
      </c>
      <c r="AQ27" s="1">
        <f t="shared" si="5"/>
        <v>17028.05</v>
      </c>
      <c r="AR27" s="95">
        <f t="shared" si="6"/>
        <v>242602.71</v>
      </c>
    </row>
    <row r="28" ht="16" customHeight="1" spans="1:44">
      <c r="A28" s="12">
        <v>23</v>
      </c>
      <c r="B28" s="12"/>
      <c r="C28" s="67" t="s">
        <v>72</v>
      </c>
      <c r="D28" s="67"/>
      <c r="E28" s="67"/>
      <c r="F28" s="64">
        <v>420</v>
      </c>
      <c r="G28" s="133" t="s">
        <v>73</v>
      </c>
      <c r="H28" s="58">
        <f>VLOOKUP(G28,[1]分布式发票数据!$A:$D,4)</f>
        <v>13052</v>
      </c>
      <c r="I28" s="58">
        <f>VLOOKUP(G28,[1]分布式发票数据!$A:$E,5,FALSE)</f>
        <v>4756.15</v>
      </c>
      <c r="J28" s="20">
        <f>VLOOKUP(G28,[2]分布式发票数据!$A:$D,4,FALSE)</f>
        <v>11791</v>
      </c>
      <c r="K28" s="20">
        <f>VLOOKUP(G28,[2]分布式发票数据!$A:$E,5,FALSE)</f>
        <v>4296.64</v>
      </c>
      <c r="L28" s="84">
        <v>16201</v>
      </c>
      <c r="M28" s="85">
        <v>5903.64</v>
      </c>
      <c r="N28" s="20">
        <f>VLOOKUP(G28,'[7]2022年12月-2023年3月'!$A$4:$E$193,5,FALSE)</f>
        <v>26642.45</v>
      </c>
      <c r="O28" s="20">
        <f t="shared" si="0"/>
        <v>32546.09</v>
      </c>
      <c r="P28" s="84">
        <v>12208</v>
      </c>
      <c r="Q28" s="89">
        <v>4448.6</v>
      </c>
      <c r="R28" s="86">
        <f>VLOOKUP(G:G,[4]分布式发票数据!$A:$E,4,FALSE)</f>
        <v>13742</v>
      </c>
      <c r="S28" s="86">
        <f>VLOOKUP(G:G,[4]分布式发票数据!$A:$E,5,FALSE)</f>
        <v>5007.58</v>
      </c>
      <c r="T28" s="86">
        <f>VLOOKUP(G28,[5]分布式发票数据!$A$4:$E$193,4,FALSE)</f>
        <v>15644</v>
      </c>
      <c r="U28" s="86">
        <f>VLOOKUP(G28,[5]分布式发票数据!$A$4:$E$193,5,FALSE)</f>
        <v>5700.67</v>
      </c>
      <c r="V28" s="86">
        <f>VLOOKUP(G28,'[8]2023年4-6月'!$A$4:$E$193,5,FALSE)</f>
        <v>20198.05</v>
      </c>
      <c r="W28" s="86">
        <f t="shared" si="1"/>
        <v>25898.72</v>
      </c>
      <c r="X28" s="86">
        <f>VLOOKUP(G28,[6]分布式发票数据!$A$4:$D$193,4,FALSE)</f>
        <v>13174</v>
      </c>
      <c r="Y28" s="86">
        <f>VLOOKUP(G28,[6]分布式发票数据!$A$4:$E$193,5,FALSE)</f>
        <v>4800.61</v>
      </c>
      <c r="Z28" s="86">
        <f>VLOOKUP(G28,[9]分布式发票数据!$A$4:$E$193,4,FALSE)</f>
        <v>13893</v>
      </c>
      <c r="AA28" s="86">
        <f>VLOOKUP(G28,[9]分布式发票数据!$A$4:$E$193,5,FALSE)</f>
        <v>5062.61</v>
      </c>
      <c r="AB28" s="86">
        <f>VLOOKUP(G28,[10]分布式发票数据!$A:$D,4,FALSE)</f>
        <v>11735</v>
      </c>
      <c r="AC28" s="86">
        <f>VLOOKUP(G28,[10]分布式发票数据!$A:$E,5,FALSE)</f>
        <v>4276.23</v>
      </c>
      <c r="AD28" s="86">
        <f>VLOOKUP(G28,[12]sheet1!$G:$S,13,FALSE)</f>
        <v>15240</v>
      </c>
      <c r="AE28" s="86">
        <f>VLOOKUP(G28,[12]sheet1!$G:$X,18,FALSE)</f>
        <v>5553.46</v>
      </c>
      <c r="AF28" s="86">
        <f>VLOOKUP(G28,[11]Sheet1!$B:$E,4,FALSE)</f>
        <v>18842.25</v>
      </c>
      <c r="AG28" s="86">
        <f t="shared" si="2"/>
        <v>24395.71</v>
      </c>
      <c r="AH28" s="86">
        <f>VLOOKUP(G28,[13]Sheet1!$C$1:$H$65536,6,FALSE)</f>
        <v>13426</v>
      </c>
      <c r="AI28" s="86">
        <f>VLOOKUP(G28,[13]Sheet1!$C$1:$I$65536,7,FALSE)</f>
        <v>4892.43</v>
      </c>
      <c r="AJ28" s="86">
        <f>VLOOKUP(G28,[14]Sheet1!$E$1:$I$65536,5,FALSE)</f>
        <v>6519.67</v>
      </c>
      <c r="AK28" s="86">
        <f>VLOOKUP(G28,[15]Sheet1!$E$1:$I$65536,5,FALSE)</f>
        <v>7400.54</v>
      </c>
      <c r="AL28" s="92">
        <f t="shared" si="3"/>
        <v>13920.21</v>
      </c>
      <c r="AM28" s="92">
        <f t="shared" si="4"/>
        <v>18812.64</v>
      </c>
      <c r="AN28" s="1">
        <f>VLOOKUP(G28,[16]分布式营销结算明细接收数据!$E:$K,7,FALSE)</f>
        <v>8962</v>
      </c>
      <c r="AO28" s="1">
        <f>VLOOKUP(G28,[16]分布式营销结算明细接收数据!$E:$O,11,FALSE)</f>
        <v>3265.75</v>
      </c>
      <c r="AP28" s="1">
        <f>VLOOKUP(G28,[16]分布式营销结算明细接收数据!$E:$R,14,FALSE)</f>
        <v>4351.95</v>
      </c>
      <c r="AQ28" s="1">
        <f t="shared" si="5"/>
        <v>7617.7</v>
      </c>
      <c r="AR28" s="95">
        <f t="shared" si="6"/>
        <v>141919.28</v>
      </c>
    </row>
    <row r="29" ht="16" customHeight="1" spans="1:44">
      <c r="A29" s="12">
        <v>24</v>
      </c>
      <c r="B29" s="12"/>
      <c r="C29" s="68"/>
      <c r="D29" s="68"/>
      <c r="E29" s="68"/>
      <c r="F29" s="66"/>
      <c r="G29" s="133" t="s">
        <v>74</v>
      </c>
      <c r="H29" s="58">
        <f>VLOOKUP(G29,[1]分布式发票数据!$A:$D,4)</f>
        <v>41140</v>
      </c>
      <c r="I29" s="58">
        <f>VLOOKUP(G29,[1]分布式发票数据!$A:$E,5,FALSE)</f>
        <v>14991.42</v>
      </c>
      <c r="J29" s="20">
        <f>VLOOKUP(G29,[2]分布式发票数据!$A:$D,4,FALSE)</f>
        <v>37309</v>
      </c>
      <c r="K29" s="20">
        <f>VLOOKUP(G29,[2]分布式发票数据!$A:$E,5,FALSE)</f>
        <v>13595.4</v>
      </c>
      <c r="L29" s="84">
        <v>51472</v>
      </c>
      <c r="M29" s="85">
        <v>18756.4</v>
      </c>
      <c r="N29" s="20">
        <f>VLOOKUP(G29,'[7]2022年12月-2023年3月'!$A$4:$E$193,5,FALSE)</f>
        <v>84084.06</v>
      </c>
      <c r="O29" s="20">
        <f t="shared" si="0"/>
        <v>102840.46</v>
      </c>
      <c r="P29" s="86">
        <f>VLOOKUP(G29,[3]分布式发票数据!$A:$E,4,FALSE)</f>
        <v>38293</v>
      </c>
      <c r="Q29" s="86">
        <f>VLOOKUP(G29,[3]分布式发票数据!$A:$E,5,FALSE)</f>
        <v>13953.97</v>
      </c>
      <c r="R29" s="86">
        <f>VLOOKUP(G:G,[4]分布式发票数据!$A:$E,4,FALSE)</f>
        <v>43067</v>
      </c>
      <c r="S29" s="86">
        <f>VLOOKUP(G:G,[4]分布式发票数据!$A:$E,5,FALSE)</f>
        <v>15693.61</v>
      </c>
      <c r="T29" s="86">
        <f>VLOOKUP(G29,[5]分布式发票数据!$A$4:$E$193,4,FALSE)</f>
        <v>48559</v>
      </c>
      <c r="U29" s="86">
        <f>VLOOKUP(G29,[5]分布式发票数据!$A$4:$E$193,5,FALSE)</f>
        <v>17694.9</v>
      </c>
      <c r="V29" s="86">
        <f>VLOOKUP(G29,'[8]2023年4-6月'!$A$4:$E$193,5,FALSE)</f>
        <v>63088.67</v>
      </c>
      <c r="W29" s="86">
        <f t="shared" si="1"/>
        <v>80783.57</v>
      </c>
      <c r="X29" s="86">
        <f>VLOOKUP(G29,[6]分布式发票数据!$A$4:$D$193,4,FALSE)</f>
        <v>40799</v>
      </c>
      <c r="Y29" s="86">
        <f>VLOOKUP(G29,[6]分布式发票数据!$A$4:$E$193,5,FALSE)</f>
        <v>14867.16</v>
      </c>
      <c r="Z29" s="86">
        <f>VLOOKUP(G29,[9]分布式发票数据!$A$4:$E$193,4,FALSE)</f>
        <v>40429</v>
      </c>
      <c r="AA29" s="86">
        <f>VLOOKUP(G29,[9]分布式发票数据!$A$4:$E$193,5,FALSE)</f>
        <v>14732.33</v>
      </c>
      <c r="AB29" s="86">
        <f>VLOOKUP(G29,[10]分布式发票数据!$A:$D,4,FALSE)</f>
        <v>36337</v>
      </c>
      <c r="AC29" s="86">
        <f>VLOOKUP(G29,[10]分布式发票数据!$A:$E,5,FALSE)</f>
        <v>13241.2</v>
      </c>
      <c r="AD29" s="86">
        <f>VLOOKUP(G29,[12]sheet1!$G:$S,13,FALSE)</f>
        <v>47347</v>
      </c>
      <c r="AE29" s="86">
        <f>VLOOKUP(G29,[12]sheet1!$G:$X,18,FALSE)</f>
        <v>17253.25</v>
      </c>
      <c r="AF29" s="86">
        <f>VLOOKUP(G29,[11]Sheet1!$B:$E,4,FALSE)</f>
        <v>57089.56</v>
      </c>
      <c r="AG29" s="86">
        <f t="shared" si="2"/>
        <v>74342.81</v>
      </c>
      <c r="AH29" s="86">
        <f>VLOOKUP(G29,[13]Sheet1!$C$1:$H$65536,6,FALSE)</f>
        <v>41509</v>
      </c>
      <c r="AI29" s="86">
        <f>VLOOKUP(G29,[13]Sheet1!$C$1:$I$65536,7,FALSE)</f>
        <v>15125.88</v>
      </c>
      <c r="AJ29" s="86">
        <f>VLOOKUP(G29,[14]Sheet1!$E$1:$I$65536,5,FALSE)</f>
        <v>20156.77</v>
      </c>
      <c r="AK29" s="86">
        <f>VLOOKUP(G29,[15]Sheet1!$E$1:$I$65536,5,FALSE)</f>
        <v>22991.7</v>
      </c>
      <c r="AL29" s="92">
        <f t="shared" si="3"/>
        <v>43148.47</v>
      </c>
      <c r="AM29" s="92">
        <f t="shared" si="4"/>
        <v>58274.35</v>
      </c>
      <c r="AN29" s="1">
        <f>VLOOKUP(G29,[16]分布式营销结算明细接收数据!$E:$K,7,FALSE)</f>
        <v>29981</v>
      </c>
      <c r="AO29" s="1">
        <f>VLOOKUP(G29,[16]分布式营销结算明细接收数据!$E:$O,11,FALSE)</f>
        <v>10925.08</v>
      </c>
      <c r="AP29" s="1">
        <f>VLOOKUP(G29,[16]分布式营销结算明细接收数据!$E:$R,14,FALSE)</f>
        <v>14558.77</v>
      </c>
      <c r="AQ29" s="1">
        <f t="shared" si="5"/>
        <v>25483.85</v>
      </c>
      <c r="AR29" s="95">
        <f t="shared" si="6"/>
        <v>442800.13</v>
      </c>
    </row>
    <row r="30" ht="16" customHeight="1" spans="1:44">
      <c r="A30" s="12">
        <v>25</v>
      </c>
      <c r="B30" s="12" t="s">
        <v>75</v>
      </c>
      <c r="C30" s="56" t="s">
        <v>76</v>
      </c>
      <c r="D30" s="56"/>
      <c r="E30" s="56"/>
      <c r="F30" s="57">
        <v>300</v>
      </c>
      <c r="G30" s="3" t="s">
        <v>77</v>
      </c>
      <c r="H30" s="58">
        <f>VLOOKUP(G30,[1]分布式发票数据!$A:$D,4)</f>
        <v>35950</v>
      </c>
      <c r="I30" s="58">
        <f>VLOOKUP(G30,[1]分布式发票数据!$A:$E,5,FALSE)</f>
        <v>13100.18</v>
      </c>
      <c r="J30" s="20">
        <f>VLOOKUP(G30,[2]分布式发票数据!$A:$D,4,FALSE)</f>
        <v>32773</v>
      </c>
      <c r="K30" s="20">
        <f>VLOOKUP(G30,[2]分布式发票数据!$A:$E,5,FALSE)</f>
        <v>11942.48</v>
      </c>
      <c r="L30" s="84">
        <v>46414</v>
      </c>
      <c r="M30" s="85">
        <v>16913.26</v>
      </c>
      <c r="N30" s="20">
        <f>VLOOKUP(G30,'[7]2022年12月-2023年3月'!$A$4:$E$193,5,FALSE)</f>
        <v>92125.16</v>
      </c>
      <c r="O30" s="20">
        <f t="shared" si="0"/>
        <v>109038.42</v>
      </c>
      <c r="P30" s="86">
        <f>VLOOKUP(G30,[3]分布式发票数据!$A:$E,4,FALSE)</f>
        <v>35380</v>
      </c>
      <c r="Q30" s="86">
        <f>VLOOKUP(G30,[3]分布式发票数据!$A:$E,5,FALSE)</f>
        <v>12892.47</v>
      </c>
      <c r="R30" s="86">
        <f>VLOOKUP(G:G,[4]分布式发票数据!$A:$E,4,FALSE)</f>
        <v>38683</v>
      </c>
      <c r="S30" s="86">
        <f>VLOOKUP(G:G,[4]分布式发票数据!$A:$E,5,FALSE)</f>
        <v>14096.09</v>
      </c>
      <c r="T30" s="86">
        <f>VLOOKUP(G30,[5]分布式发票数据!$A$4:$E$193,4,FALSE)</f>
        <v>43908</v>
      </c>
      <c r="U30" s="86">
        <f>VLOOKUP(G30,[5]分布式发票数据!$A$4:$E$193,5,FALSE)</f>
        <v>16000.08</v>
      </c>
      <c r="V30" s="86">
        <f>VLOOKUP(G30,'[8]2023年4-6月'!$A$4:$E$193,5,FALSE)</f>
        <v>72622.94</v>
      </c>
      <c r="W30" s="86">
        <f t="shared" si="1"/>
        <v>88623.02</v>
      </c>
      <c r="X30" s="86">
        <f>VLOOKUP(G30,[6]分布式发票数据!$A$4:$D$193,4,FALSE)</f>
        <v>35707</v>
      </c>
      <c r="Y30" s="86">
        <f>VLOOKUP(G30,[6]分布式发票数据!$A$4:$E$193,5,FALSE)</f>
        <v>13011.63</v>
      </c>
      <c r="Z30" s="86">
        <f>VLOOKUP(G30,[9]分布式发票数据!$A$4:$E$193,4,FALSE)</f>
        <v>37360</v>
      </c>
      <c r="AA30" s="86">
        <f>VLOOKUP(G30,[9]分布式发票数据!$A$4:$E$193,5,FALSE)</f>
        <v>13613.98</v>
      </c>
      <c r="AB30" s="86">
        <f>VLOOKUP(G30,[10]分布式发票数据!$A:$D,4,FALSE)</f>
        <v>33121</v>
      </c>
      <c r="AC30" s="86">
        <f>VLOOKUP(G30,[10]分布式发票数据!$A:$E,5,FALSE)</f>
        <v>12069.29</v>
      </c>
      <c r="AD30" s="86">
        <f>VLOOKUP(G30,[12]sheet1!$G:$S,13,FALSE)</f>
        <v>41489</v>
      </c>
      <c r="AE30" s="86">
        <f>VLOOKUP(G30,[12]sheet1!$G:$X,18,FALSE)</f>
        <v>15118.59</v>
      </c>
      <c r="AF30" s="86">
        <f>VLOOKUP(G30,[11]Sheet1!$B:$E,4,FALSE)</f>
        <v>65369.34</v>
      </c>
      <c r="AG30" s="86">
        <f t="shared" si="2"/>
        <v>80487.93</v>
      </c>
      <c r="AH30" s="86">
        <f>VLOOKUP(G30,[13]Sheet1!$C$1:$H$65536,6,FALSE)</f>
        <v>32831</v>
      </c>
      <c r="AI30" s="86">
        <f>VLOOKUP(G30,[13]Sheet1!$C$1:$I$65536,7,FALSE)</f>
        <v>11963.62</v>
      </c>
      <c r="AJ30" s="86">
        <f>VLOOKUP(G30,[14]Sheet1!$E$1:$I$65536,5,FALSE)</f>
        <v>20210.76</v>
      </c>
      <c r="AK30" s="86">
        <f>VLOOKUP(G30,[15]Sheet1!$E$1:$I$65536,5,FALSE)</f>
        <v>25540.63</v>
      </c>
      <c r="AL30" s="92">
        <f t="shared" si="3"/>
        <v>45751.39</v>
      </c>
      <c r="AM30" s="92">
        <f t="shared" si="4"/>
        <v>57715.01</v>
      </c>
      <c r="AN30" s="1">
        <f>VLOOKUP(G30,[16]分布式营销结算明细接收数据!$E:$K,7,FALSE)</f>
        <v>25530</v>
      </c>
      <c r="AO30" s="1">
        <f>VLOOKUP(G30,[16]分布式营销结算明细接收数据!$E:$O,11,FALSE)</f>
        <v>9303.13</v>
      </c>
      <c r="AP30" s="1">
        <f>VLOOKUP(G30,[16]分布式营销结算明细接收数据!$E:$R,14,FALSE)</f>
        <v>15716.27</v>
      </c>
      <c r="AQ30" s="1">
        <f t="shared" si="5"/>
        <v>25019.4</v>
      </c>
      <c r="AR30" s="95">
        <f t="shared" si="6"/>
        <v>451609.9</v>
      </c>
    </row>
    <row r="31" ht="16" customHeight="1" spans="1:44">
      <c r="A31" s="12">
        <v>26</v>
      </c>
      <c r="B31" s="12"/>
      <c r="C31" s="56" t="s">
        <v>78</v>
      </c>
      <c r="D31" s="56"/>
      <c r="E31" s="56"/>
      <c r="F31" s="57">
        <v>300</v>
      </c>
      <c r="G31" s="3" t="s">
        <v>79</v>
      </c>
      <c r="H31" s="58">
        <f>VLOOKUP(G31,[1]分布式发票数据!$A:$D,4)</f>
        <v>36664</v>
      </c>
      <c r="I31" s="58">
        <f>VLOOKUP(G31,[1]分布式发票数据!$A:$E,5,FALSE)</f>
        <v>13360.36</v>
      </c>
      <c r="J31" s="20">
        <f>VLOOKUP(G31,[2]分布式发票数据!$A:$D,4,FALSE)</f>
        <v>30186</v>
      </c>
      <c r="K31" s="20">
        <f>VLOOKUP(G31,[2]分布式发票数据!$A:$E,5,FALSE)</f>
        <v>10999.78</v>
      </c>
      <c r="L31" s="84">
        <v>43427</v>
      </c>
      <c r="M31" s="85">
        <v>15824.8</v>
      </c>
      <c r="N31" s="20">
        <f>VLOOKUP(G31,'[7]2022年12月-2023年3月'!$A$4:$E$193,5,FALSE)</f>
        <v>90815.77</v>
      </c>
      <c r="O31" s="20">
        <f t="shared" si="0"/>
        <v>106640.57</v>
      </c>
      <c r="P31" s="86">
        <f>VLOOKUP(G31,[3]分布式发票数据!$A:$E,4,FALSE)</f>
        <v>32275</v>
      </c>
      <c r="Q31" s="86">
        <f>VLOOKUP(G31,[3]分布式发票数据!$A:$E,5,FALSE)</f>
        <v>11761.01</v>
      </c>
      <c r="R31" s="86">
        <f>VLOOKUP(G:G,[4]分布式发票数据!$A:$E,4,FALSE)</f>
        <v>37382</v>
      </c>
      <c r="S31" s="86">
        <f>VLOOKUP(G:G,[4]分布式发票数据!$A:$E,5,FALSE)</f>
        <v>13622</v>
      </c>
      <c r="T31" s="86">
        <f>VLOOKUP(G31,[5]分布式发票数据!$A$4:$E$193,4,FALSE)</f>
        <v>46240</v>
      </c>
      <c r="U31" s="86">
        <f>VLOOKUP(G31,[5]分布式发票数据!$A$4:$E$193,5,FALSE)</f>
        <v>16849.86</v>
      </c>
      <c r="V31" s="86">
        <f>VLOOKUP(G31,'[8]2023年4-6月'!$A$4:$E$193,5,FALSE)</f>
        <v>71346.19</v>
      </c>
      <c r="W31" s="86">
        <f t="shared" si="1"/>
        <v>88196.05</v>
      </c>
      <c r="X31" s="86">
        <f>VLOOKUP(G31,[6]分布式发票数据!$A$4:$D$193,4,FALSE)</f>
        <v>36598</v>
      </c>
      <c r="Y31" s="86">
        <f>VLOOKUP(G31,[6]分布式发票数据!$A$4:$E$193,5,FALSE)</f>
        <v>13336.31</v>
      </c>
      <c r="Z31" s="86">
        <f>VLOOKUP(G31,[9]分布式发票数据!$A$4:$E$193,4,FALSE)</f>
        <v>38687</v>
      </c>
      <c r="AA31" s="86">
        <f>VLOOKUP(G31,[9]分布式发票数据!$A$4:$E$193,5,FALSE)</f>
        <v>14097.54</v>
      </c>
      <c r="AB31" s="86">
        <f>VLOOKUP(G31,[10]分布式发票数据!$A:$D,4,FALSE)</f>
        <v>33884</v>
      </c>
      <c r="AC31" s="86">
        <f>VLOOKUP(G31,[10]分布式发票数据!$A:$E,5,FALSE)</f>
        <v>12347.33</v>
      </c>
      <c r="AD31" s="86">
        <f>VLOOKUP(G31,[12]sheet1!$G:$S,13,FALSE)</f>
        <v>44540</v>
      </c>
      <c r="AE31" s="86">
        <f>VLOOKUP(G31,[12]sheet1!$G:$X,18,FALSE)</f>
        <v>16230.38</v>
      </c>
      <c r="AF31" s="86">
        <f>VLOOKUP(G31,[11]Sheet1!$B:$E,4,FALSE)</f>
        <v>67204.44</v>
      </c>
      <c r="AG31" s="86">
        <f t="shared" si="2"/>
        <v>83434.82</v>
      </c>
      <c r="AH31" s="86">
        <f>VLOOKUP(G31,[13]Sheet1!$C$1:$H$65536,6,FALSE)</f>
        <v>35754</v>
      </c>
      <c r="AI31" s="86">
        <f>VLOOKUP(G31,[13]Sheet1!$C$1:$I$65536,7,FALSE)</f>
        <v>13028.76</v>
      </c>
      <c r="AJ31" s="86">
        <f>VLOOKUP(G31,[14]Sheet1!$E$1:$I$65536,5,FALSE)</f>
        <v>22010.16</v>
      </c>
      <c r="AK31" s="86">
        <f>VLOOKUP(G31,[15]Sheet1!$E$1:$I$65536,5,FALSE)</f>
        <v>27418.82</v>
      </c>
      <c r="AL31" s="92">
        <f t="shared" si="3"/>
        <v>49428.98</v>
      </c>
      <c r="AM31" s="92">
        <f t="shared" si="4"/>
        <v>62457.74</v>
      </c>
      <c r="AN31" s="1">
        <f>VLOOKUP(G31,[16]分布式营销结算明细接收数据!$E:$K,7,FALSE)</f>
        <v>29849</v>
      </c>
      <c r="AO31" s="1">
        <f>VLOOKUP(G31,[16]分布式营销结算明细接收数据!$E:$O,11,FALSE)</f>
        <v>10876.98</v>
      </c>
      <c r="AP31" s="1">
        <f>VLOOKUP(G31,[16]分布式营销结算明细接收数据!$E:$R,14,FALSE)</f>
        <v>18375.04</v>
      </c>
      <c r="AQ31" s="1">
        <f t="shared" si="5"/>
        <v>29252.02</v>
      </c>
      <c r="AR31" s="95">
        <f t="shared" si="6"/>
        <v>459505.53</v>
      </c>
    </row>
    <row r="32" ht="16" customHeight="1" spans="1:44">
      <c r="A32" s="12">
        <v>27</v>
      </c>
      <c r="B32" s="12"/>
      <c r="C32" s="56" t="s">
        <v>80</v>
      </c>
      <c r="D32" s="56"/>
      <c r="E32" s="56"/>
      <c r="F32" s="57">
        <v>300</v>
      </c>
      <c r="G32" s="4" t="s">
        <v>81</v>
      </c>
      <c r="H32" s="58">
        <f>VLOOKUP(G32,[1]分布式发票数据!$A:$D,4)</f>
        <v>32558</v>
      </c>
      <c r="I32" s="58">
        <f>VLOOKUP(G32,[1]分布式发票数据!$A:$E,5,FALSE)</f>
        <v>11864.14</v>
      </c>
      <c r="J32" s="20">
        <f>VLOOKUP(G32,[2]分布式发票数据!$A:$D,4,FALSE)</f>
        <v>28532</v>
      </c>
      <c r="K32" s="20">
        <f>VLOOKUP(G32,[2]分布式发票数据!$A:$E,5,FALSE)</f>
        <v>10397.06</v>
      </c>
      <c r="L32" s="84">
        <v>40391</v>
      </c>
      <c r="M32" s="85">
        <v>14718.48</v>
      </c>
      <c r="N32" s="20">
        <f>VLOOKUP(G32,'[7]2022年12月-2023年3月'!$A$4:$E$193,5,FALSE)</f>
        <v>80873.22</v>
      </c>
      <c r="O32" s="20">
        <f t="shared" si="0"/>
        <v>95591.7</v>
      </c>
      <c r="P32" s="86">
        <f>VLOOKUP(G32,[3]分布式发票数据!$A:$E,4,FALSE)</f>
        <v>30979</v>
      </c>
      <c r="Q32" s="86">
        <f>VLOOKUP(G32,[3]分布式发票数据!$A:$E,5,FALSE)</f>
        <v>11288.75</v>
      </c>
      <c r="R32" s="86">
        <f>VLOOKUP(G:G,[4]分布式发票数据!$A:$E,4,FALSE)</f>
        <v>34654</v>
      </c>
      <c r="S32" s="86">
        <f>VLOOKUP(G:G,[4]分布式发票数据!$A:$E,5,FALSE)</f>
        <v>12627.92</v>
      </c>
      <c r="T32" s="86">
        <f>VLOOKUP(G32,[5]分布式发票数据!$A$4:$E$193,4,FALSE)</f>
        <v>41939</v>
      </c>
      <c r="U32" s="86">
        <f>VLOOKUP(G32,[5]分布式发票数据!$A$4:$E$193,5,FALSE)</f>
        <v>15282.57</v>
      </c>
      <c r="V32" s="86">
        <f>VLOOKUP(G32,'[8]2023年4-6月'!$A$4:$E$193,5,FALSE)</f>
        <v>66221.32</v>
      </c>
      <c r="W32" s="86">
        <f t="shared" si="1"/>
        <v>81503.89</v>
      </c>
      <c r="X32" s="86">
        <f>VLOOKUP(G32,[6]分布式发票数据!$A$4:$D$193,4,FALSE)</f>
        <v>33878</v>
      </c>
      <c r="Y32" s="86">
        <f>VLOOKUP(G32,[6]分布式发票数据!$A$4:$E$193,5,FALSE)</f>
        <v>12345.14</v>
      </c>
      <c r="Z32" s="86">
        <f>VLOOKUP(G32,[9]分布式发票数据!$A$4:$E$193,4,FALSE)</f>
        <v>35285</v>
      </c>
      <c r="AA32" s="86">
        <f>VLOOKUP(G32,[9]分布式发票数据!$A$4:$E$193,5,FALSE)</f>
        <v>12857.85</v>
      </c>
      <c r="AB32" s="86">
        <f>VLOOKUP(G32,[10]分布式发票数据!$A:$D,4,FALSE)</f>
        <v>28974</v>
      </c>
      <c r="AC32" s="86">
        <f>VLOOKUP(G32,[10]分布式发票数据!$A:$E,5,FALSE)</f>
        <v>10558.13</v>
      </c>
      <c r="AD32" s="86">
        <f>VLOOKUP(G32,[12]sheet1!$G:$S,13,FALSE)</f>
        <v>37657</v>
      </c>
      <c r="AE32" s="86">
        <f>VLOOKUP(G32,[12]sheet1!$G:$X,18,FALSE)</f>
        <v>13722.21</v>
      </c>
      <c r="AF32" s="86">
        <f>VLOOKUP(G32,[11]Sheet1!$B:$E,4,FALSE)</f>
        <v>60413.14</v>
      </c>
      <c r="AG32" s="86">
        <f t="shared" si="2"/>
        <v>74135.35</v>
      </c>
      <c r="AH32" s="86">
        <f>VLOOKUP(G32,[13]Sheet1!$C$1:$H$65536,6,FALSE)</f>
        <v>31244</v>
      </c>
      <c r="AI32" s="86">
        <f>VLOOKUP(G32,[13]Sheet1!$C$1:$I$65536,7,FALSE)</f>
        <v>11385.31</v>
      </c>
      <c r="AJ32" s="86">
        <f>VLOOKUP(G32,[14]Sheet1!$E$1:$I$65536,5,FALSE)</f>
        <v>19233.81</v>
      </c>
      <c r="AK32" s="86">
        <f>VLOOKUP(G32,[15]Sheet1!$E$1:$I$65536,5,FALSE)</f>
        <v>23181.65</v>
      </c>
      <c r="AL32" s="92">
        <f t="shared" si="3"/>
        <v>42415.46</v>
      </c>
      <c r="AM32" s="92">
        <f t="shared" si="4"/>
        <v>53800.77</v>
      </c>
      <c r="AN32" s="1">
        <f>VLOOKUP(G32,[16]分布式营销结算明细接收数据!$E:$K,7,FALSE)</f>
        <v>22499</v>
      </c>
      <c r="AO32" s="1">
        <f>VLOOKUP(G32,[16]分布式营销结算明细接收数据!$E:$O,11,FALSE)</f>
        <v>8198.64</v>
      </c>
      <c r="AP32" s="1">
        <f>VLOOKUP(G32,[16]分布式营销结算明细接收数据!$E:$R,14,FALSE)</f>
        <v>13850.38</v>
      </c>
      <c r="AQ32" s="1">
        <f t="shared" si="5"/>
        <v>22049.02</v>
      </c>
      <c r="AR32" s="95">
        <f t="shared" si="6"/>
        <v>409019.72</v>
      </c>
    </row>
    <row r="33" ht="16" customHeight="1" spans="1:44">
      <c r="A33" s="12">
        <v>28</v>
      </c>
      <c r="B33" s="12"/>
      <c r="C33" s="56" t="s">
        <v>82</v>
      </c>
      <c r="D33" s="56"/>
      <c r="E33" s="56"/>
      <c r="F33" s="57">
        <v>300</v>
      </c>
      <c r="G33" s="4" t="s">
        <v>83</v>
      </c>
      <c r="H33" s="58">
        <f>VLOOKUP(G33,[1]分布式发票数据!$A:$D,4)</f>
        <v>24054</v>
      </c>
      <c r="I33" s="58">
        <f>VLOOKUP(G33,[1]分布式发票数据!$A:$E,5,FALSE)</f>
        <v>8765.28</v>
      </c>
      <c r="J33" s="20">
        <f>VLOOKUP(G33,[2]分布式发票数据!$A:$D,4,FALSE)</f>
        <v>23447</v>
      </c>
      <c r="K33" s="20">
        <f>VLOOKUP(G33,[2]分布式发票数据!$A:$E,5,FALSE)</f>
        <v>8544.09</v>
      </c>
      <c r="L33" s="84">
        <v>36773</v>
      </c>
      <c r="M33" s="85">
        <v>13400.08</v>
      </c>
      <c r="N33" s="20">
        <f>VLOOKUP(G33,'[7]2022年12月-2023年3月'!$A$4:$E$193,5,FALSE)</f>
        <v>66808.6</v>
      </c>
      <c r="O33" s="20">
        <f t="shared" si="0"/>
        <v>80208.68</v>
      </c>
      <c r="P33" s="86">
        <f>VLOOKUP(G33,[3]分布式发票数据!$A:$E,4,FALSE)</f>
        <v>32030</v>
      </c>
      <c r="Q33" s="86">
        <f>VLOOKUP(G33,[3]分布式发票数据!$A:$E,5,FALSE)</f>
        <v>11671.73</v>
      </c>
      <c r="R33" s="86">
        <f>VLOOKUP(G:G,[4]分布式发票数据!$A:$E,4,FALSE)</f>
        <v>37454</v>
      </c>
      <c r="S33" s="86">
        <f>VLOOKUP(G:G,[4]分布式发票数据!$A:$E,5,FALSE)</f>
        <v>13648.24</v>
      </c>
      <c r="T33" s="86">
        <f>VLOOKUP(G33,[5]分布式发票数据!$A$4:$E$193,4,FALSE)</f>
        <v>43820</v>
      </c>
      <c r="U33" s="86">
        <f>VLOOKUP(G33,[5]分布式发票数据!$A$4:$E$193,5,FALSE)</f>
        <v>15968.01</v>
      </c>
      <c r="V33" s="86">
        <f>VLOOKUP(G33,'[8]2023年4-6月'!$A$4:$E$193,5,FALSE)</f>
        <v>69749.94</v>
      </c>
      <c r="W33" s="86">
        <f t="shared" si="1"/>
        <v>85717.95</v>
      </c>
      <c r="X33" s="86">
        <f>VLOOKUP(G33,[6]分布式发票数据!$A$4:$D$193,4,FALSE)</f>
        <v>35892</v>
      </c>
      <c r="Y33" s="86">
        <f>VLOOKUP(G33,[6]分布式发票数据!$A$4:$E$193,5,FALSE)</f>
        <v>13079.04</v>
      </c>
      <c r="Z33" s="86">
        <f>VLOOKUP(G33,[9]分布式发票数据!$A$4:$E$193,4,FALSE)</f>
        <v>36668</v>
      </c>
      <c r="AA33" s="86">
        <f>VLOOKUP(G33,[9]分布式发票数据!$A$4:$E$193,5,FALSE)</f>
        <v>13361.82</v>
      </c>
      <c r="AB33" s="86">
        <f>VLOOKUP(G33,[10]分布式发票数据!$A:$D,4,FALSE)</f>
        <v>29398</v>
      </c>
      <c r="AC33" s="86">
        <f>VLOOKUP(G33,[10]分布式发票数据!$A:$E,5,FALSE)</f>
        <v>10712.63</v>
      </c>
      <c r="AD33" s="86">
        <f>VLOOKUP(G33,[12]sheet1!$G:$S,13,FALSE)</f>
        <v>31244</v>
      </c>
      <c r="AE33" s="86">
        <f>VLOOKUP(G33,[12]sheet1!$G:$X,18,FALSE)</f>
        <v>11385.31</v>
      </c>
      <c r="AF33" s="86">
        <f>VLOOKUP(G33,[11]Sheet1!$B:$E,4,FALSE)</f>
        <v>62765.35</v>
      </c>
      <c r="AG33" s="86">
        <f t="shared" si="2"/>
        <v>74150.66</v>
      </c>
      <c r="AH33" s="86">
        <f>VLOOKUP(G33,[13]Sheet1!$C$1:$H$65536,6,FALSE)</f>
        <v>22216</v>
      </c>
      <c r="AI33" s="86">
        <f>VLOOKUP(G33,[13]Sheet1!$C$1:$I$65536,7,FALSE)</f>
        <v>8095.51</v>
      </c>
      <c r="AJ33" s="86">
        <f>VLOOKUP(G33,[14]Sheet1!$E$1:$I$65536,5,FALSE)</f>
        <v>13676.17</v>
      </c>
      <c r="AK33" s="86">
        <f>VLOOKUP(G33,[15]Sheet1!$E$1:$I$65536,5,FALSE)</f>
        <v>19233.81</v>
      </c>
      <c r="AL33" s="92">
        <f t="shared" si="3"/>
        <v>32909.98</v>
      </c>
      <c r="AM33" s="92">
        <f t="shared" si="4"/>
        <v>41005.49</v>
      </c>
      <c r="AN33" s="1">
        <f>VLOOKUP(G33,[16]分布式营销结算明细接收数据!$E:$K,7,FALSE)</f>
        <v>10610</v>
      </c>
      <c r="AO33" s="1">
        <f>VLOOKUP(G33,[16]分布式营销结算明细接收数据!$E:$O,11,FALSE)</f>
        <v>3866.28</v>
      </c>
      <c r="AP33" s="1">
        <f>VLOOKUP(G33,[16]分布式营销结算明细接收数据!$E:$R,14,FALSE)</f>
        <v>6531.52</v>
      </c>
      <c r="AQ33" s="1">
        <f t="shared" si="5"/>
        <v>10397.8</v>
      </c>
      <c r="AR33" s="95">
        <f t="shared" si="6"/>
        <v>371263.41</v>
      </c>
    </row>
    <row r="34" ht="16" customHeight="1" spans="1:44">
      <c r="A34" s="12">
        <v>29</v>
      </c>
      <c r="B34" s="12"/>
      <c r="C34" s="56" t="s">
        <v>84</v>
      </c>
      <c r="D34" s="56"/>
      <c r="E34" s="56"/>
      <c r="F34" s="57">
        <v>300</v>
      </c>
      <c r="G34" s="4" t="s">
        <v>85</v>
      </c>
      <c r="H34" s="58">
        <f>VLOOKUP(G34,[1]分布式发票数据!$A:$D,4)</f>
        <v>40006</v>
      </c>
      <c r="I34" s="58">
        <f>VLOOKUP(G34,[1]分布式发票数据!$A:$E,5,FALSE)</f>
        <v>14578.19</v>
      </c>
      <c r="J34" s="20">
        <f>VLOOKUP(G34,[2]分布式发票数据!$A:$D,4,FALSE)</f>
        <v>35346</v>
      </c>
      <c r="K34" s="20">
        <f>VLOOKUP(G34,[2]分布式发票数据!$A:$E,5,FALSE)</f>
        <v>12880.08</v>
      </c>
      <c r="L34" s="84">
        <v>49823</v>
      </c>
      <c r="M34" s="85">
        <v>18155.5</v>
      </c>
      <c r="N34" s="20">
        <f>VLOOKUP(G34,'[7]2022年12月-2023年3月'!$A$4:$E$193,5,FALSE)</f>
        <v>101447.19</v>
      </c>
      <c r="O34" s="20">
        <f t="shared" si="0"/>
        <v>119602.69</v>
      </c>
      <c r="P34" s="86">
        <f>VLOOKUP(G34,[3]分布式发票数据!$A:$E,4,FALSE)</f>
        <v>37823</v>
      </c>
      <c r="Q34" s="86">
        <f>VLOOKUP(G34,[3]分布式发票数据!$A:$E,5,FALSE)</f>
        <v>13782.7</v>
      </c>
      <c r="R34" s="86">
        <f>VLOOKUP(G:G,[4]分布式发票数据!$A:$E,4,FALSE)</f>
        <v>40814</v>
      </c>
      <c r="S34" s="86">
        <f>VLOOKUP(G:G,[4]分布式发票数据!$A:$E,5,FALSE)</f>
        <v>14872.62</v>
      </c>
      <c r="T34" s="86">
        <f>VLOOKUP(G34,[5]分布式发票数据!$A$4:$E$193,4,FALSE)</f>
        <v>47800</v>
      </c>
      <c r="U34" s="86">
        <f>VLOOKUP(G34,[5]分布式发票数据!$A$4:$E$193,5,FALSE)</f>
        <v>17418.32</v>
      </c>
      <c r="V34" s="86">
        <f>VLOOKUP(G34,'[8]2023年4-6月'!$A$4:$E$193,5,FALSE)</f>
        <v>77834.62</v>
      </c>
      <c r="W34" s="86">
        <f t="shared" si="1"/>
        <v>95252.94</v>
      </c>
      <c r="X34" s="86">
        <f>VLOOKUP(G34,[6]分布式发票数据!$A$4:$D$193,4,FALSE)</f>
        <v>36046</v>
      </c>
      <c r="Y34" s="86">
        <f>VLOOKUP(G34,[6]分布式发票数据!$A$4:$E$193,5,FALSE)</f>
        <v>13135.16</v>
      </c>
      <c r="Z34" s="86">
        <f>VLOOKUP(G34,[9]分布式发票数据!$A$4:$E$193,4,FALSE)</f>
        <v>37506</v>
      </c>
      <c r="AA34" s="86">
        <f>VLOOKUP(G34,[9]分布式发票数据!$A$4:$E$193,5,FALSE)</f>
        <v>13667.19</v>
      </c>
      <c r="AB34" s="86">
        <f>VLOOKUP(G34,[10]分布式发票数据!$A:$D,4,FALSE)</f>
        <v>32156</v>
      </c>
      <c r="AC34" s="86">
        <f>VLOOKUP(G34,[10]分布式发票数据!$A:$E,5,FALSE)</f>
        <v>11717.65</v>
      </c>
      <c r="AD34" s="86">
        <f>VLOOKUP(G34,[12]sheet1!$G:$S,13,FALSE)</f>
        <v>40361</v>
      </c>
      <c r="AE34" s="86">
        <f>VLOOKUP(G34,[12]sheet1!$G:$X,18,FALSE)</f>
        <v>14707.55</v>
      </c>
      <c r="AF34" s="86">
        <f>VLOOKUP(G34,[11]Sheet1!$B:$E,4,FALSE)</f>
        <v>65073.84</v>
      </c>
      <c r="AG34" s="86">
        <f t="shared" si="2"/>
        <v>79781.39</v>
      </c>
      <c r="AH34" s="86">
        <f>VLOOKUP(G34,[13]Sheet1!$C$1:$H$65536,6,FALSE)</f>
        <v>39102</v>
      </c>
      <c r="AI34" s="86">
        <f>VLOOKUP(G34,[13]Sheet1!$C$1:$I$65536,7,FALSE)</f>
        <v>14248.77</v>
      </c>
      <c r="AJ34" s="86">
        <f>VLOOKUP(G34,[14]Sheet1!$E$1:$I$65536,5,FALSE)</f>
        <v>24071.19</v>
      </c>
      <c r="AK34" s="86">
        <f>VLOOKUP(G34,[15]Sheet1!$E$1:$I$65536,5,FALSE)</f>
        <v>24846.23</v>
      </c>
      <c r="AL34" s="92">
        <f t="shared" si="3"/>
        <v>48917.42</v>
      </c>
      <c r="AM34" s="92">
        <f t="shared" si="4"/>
        <v>63166.19</v>
      </c>
      <c r="AN34" s="1">
        <f>VLOOKUP(G34,[16]分布式营销结算明细接收数据!$E:$K,7,FALSE)</f>
        <v>32034</v>
      </c>
      <c r="AO34" s="1">
        <f>VLOOKUP(G34,[16]分布式营销结算明细接收数据!$E:$O,11,FALSE)</f>
        <v>11673.19</v>
      </c>
      <c r="AP34" s="1">
        <f>VLOOKUP(G34,[16]分布式营销结算明细接收数据!$E:$R,14,FALSE)</f>
        <v>19720.13</v>
      </c>
      <c r="AQ34" s="1">
        <f t="shared" si="5"/>
        <v>31393.32</v>
      </c>
      <c r="AR34" s="95">
        <f t="shared" si="6"/>
        <v>483830.12</v>
      </c>
    </row>
    <row r="35" ht="16" customHeight="1" spans="1:44">
      <c r="A35" s="12">
        <v>30</v>
      </c>
      <c r="B35" s="12"/>
      <c r="C35" s="56" t="s">
        <v>86</v>
      </c>
      <c r="D35" s="56"/>
      <c r="E35" s="56"/>
      <c r="F35" s="57">
        <v>300</v>
      </c>
      <c r="G35" s="4" t="s">
        <v>87</v>
      </c>
      <c r="H35" s="58">
        <f>VLOOKUP(G35,[1]分布式发票数据!$A:$D,4)</f>
        <v>30097</v>
      </c>
      <c r="I35" s="58">
        <f>VLOOKUP(G35,[1]分布式发票数据!$A:$E,5,FALSE)</f>
        <v>10967.35</v>
      </c>
      <c r="J35" s="20">
        <f>VLOOKUP(G35,[2]分布式发票数据!$A:$D,4,FALSE)</f>
        <v>26514</v>
      </c>
      <c r="K35" s="20">
        <f>VLOOKUP(G35,[2]分布式发票数据!$A:$E,5,FALSE)</f>
        <v>9661.7</v>
      </c>
      <c r="L35" s="84">
        <v>37514</v>
      </c>
      <c r="M35" s="85">
        <v>13670.1</v>
      </c>
      <c r="N35" s="20">
        <f>VLOOKUP(G35,'[7]2022年12月-2023年3月'!$A$4:$E$193,5,FALSE)</f>
        <v>75884.4</v>
      </c>
      <c r="O35" s="20">
        <f t="shared" si="0"/>
        <v>89554.5</v>
      </c>
      <c r="P35" s="86">
        <f>VLOOKUP(G35,[3]分布式发票数据!$A:$E,4,FALSE)</f>
        <v>28565</v>
      </c>
      <c r="Q35" s="86">
        <f>VLOOKUP(G35,[3]分布式发票数据!$A:$E,5,FALSE)</f>
        <v>10409.09</v>
      </c>
      <c r="R35" s="86">
        <f>VLOOKUP(G:G,[4]分布式发票数据!$A:$E,4,FALSE)</f>
        <v>31534</v>
      </c>
      <c r="S35" s="86">
        <f>VLOOKUP(G:G,[4]分布式发票数据!$A:$E,5,FALSE)</f>
        <v>11490.99</v>
      </c>
      <c r="T35" s="86">
        <f>VLOOKUP(G35,[5]分布式发票数据!$A$4:$E$193,4,FALSE)</f>
        <v>39541</v>
      </c>
      <c r="U35" s="86">
        <f>VLOOKUP(G35,[5]分布式发票数据!$A$4:$E$193,5,FALSE)</f>
        <v>14408.74</v>
      </c>
      <c r="V35" s="86">
        <f>VLOOKUP(G35,'[8]2023年4-6月'!$A$4:$E$193,5,FALSE)</f>
        <v>61338.38</v>
      </c>
      <c r="W35" s="86">
        <f t="shared" si="1"/>
        <v>75747.12</v>
      </c>
      <c r="X35" s="86">
        <f>VLOOKUP(G35,[6]分布式发票数据!$A$4:$D$193,4,FALSE)</f>
        <v>32146</v>
      </c>
      <c r="Y35" s="86">
        <f>VLOOKUP(G35,[6]分布式发票数据!$A$4:$E$193,5,FALSE)</f>
        <v>11714</v>
      </c>
      <c r="Z35" s="86">
        <f>VLOOKUP(G35,[9]分布式发票数据!$A$4:$E$193,4,FALSE)</f>
        <v>33684</v>
      </c>
      <c r="AA35" s="86">
        <f>VLOOKUP(G35,[9]分布式发票数据!$A$4:$E$193,5,FALSE)</f>
        <v>12274.45</v>
      </c>
      <c r="AB35" s="86">
        <f>VLOOKUP(G35,[10]分布式发票数据!$A:$D,4,FALSE)</f>
        <v>29700</v>
      </c>
      <c r="AC35" s="86">
        <f>VLOOKUP(G35,[10]分布式发票数据!$A:$E,5,FALSE)</f>
        <v>10822.68</v>
      </c>
      <c r="AD35" s="86">
        <f>VLOOKUP(G35,[12]sheet1!$G:$S,13,FALSE)</f>
        <v>36864</v>
      </c>
      <c r="AE35" s="86">
        <f>VLOOKUP(G35,[12]sheet1!$G:$X,18,FALSE)</f>
        <v>13433.24</v>
      </c>
      <c r="AF35" s="86">
        <f>VLOOKUP(G35,[11]Sheet1!$B:$E,4,FALSE)</f>
        <v>58808.27</v>
      </c>
      <c r="AG35" s="86">
        <f t="shared" si="2"/>
        <v>72241.51</v>
      </c>
      <c r="AH35" s="86">
        <f>VLOOKUP(G35,[13]Sheet1!$C$1:$H$65536,6,FALSE)</f>
        <v>33329</v>
      </c>
      <c r="AI35" s="86">
        <f>VLOOKUP(G35,[13]Sheet1!$C$1:$I$65536,7,FALSE)</f>
        <v>12145.09</v>
      </c>
      <c r="AJ35" s="86">
        <f>VLOOKUP(G35,[14]Sheet1!$E$1:$I$65536,5,FALSE)</f>
        <v>20517.33</v>
      </c>
      <c r="AK35" s="86">
        <f>VLOOKUP(G35,[15]Sheet1!$E$1:$I$65536,5,FALSE)</f>
        <v>22693.48</v>
      </c>
      <c r="AL35" s="92">
        <f t="shared" si="3"/>
        <v>43210.81</v>
      </c>
      <c r="AM35" s="92">
        <f t="shared" si="4"/>
        <v>55355.9</v>
      </c>
      <c r="AN35" s="1">
        <f>VLOOKUP(G35,[16]分布式营销结算明细接收数据!$E:$K,7,FALSE)</f>
        <v>29593</v>
      </c>
      <c r="AO35" s="1">
        <f>VLOOKUP(G35,[16]分布式营销结算明细接收数据!$E:$O,11,FALSE)</f>
        <v>10783.69</v>
      </c>
      <c r="AP35" s="1">
        <f>VLOOKUP(G35,[16]分布式营销结算明细接收数据!$E:$R,14,FALSE)</f>
        <v>18217.45</v>
      </c>
      <c r="AQ35" s="1">
        <f t="shared" si="5"/>
        <v>29001.14</v>
      </c>
      <c r="AR35" s="95">
        <f t="shared" si="6"/>
        <v>399240.43</v>
      </c>
    </row>
    <row r="36" ht="16" customHeight="1" spans="1:44">
      <c r="A36" s="12">
        <v>31</v>
      </c>
      <c r="B36" s="12"/>
      <c r="C36" s="56" t="s">
        <v>88</v>
      </c>
      <c r="D36" s="56"/>
      <c r="E36" s="56"/>
      <c r="F36" s="57">
        <v>300</v>
      </c>
      <c r="G36" s="4" t="s">
        <v>89</v>
      </c>
      <c r="H36" s="58">
        <f>VLOOKUP(G36,[1]分布式发票数据!$A:$D,4)</f>
        <v>36824</v>
      </c>
      <c r="I36" s="58">
        <f>VLOOKUP(G36,[1]分布式发票数据!$A:$E,5,FALSE)</f>
        <v>13418.67</v>
      </c>
      <c r="J36" s="20">
        <f>VLOOKUP(G36,[2]分布式发票数据!$A:$D,4,FALSE)</f>
        <v>33275</v>
      </c>
      <c r="K36" s="20">
        <f>VLOOKUP(G36,[2]分布式发票数据!$A:$E,5,FALSE)</f>
        <v>12125.41</v>
      </c>
      <c r="L36" s="84">
        <v>48899</v>
      </c>
      <c r="M36" s="85">
        <v>17818.8</v>
      </c>
      <c r="N36" s="20">
        <f>VLOOKUP(G36,'[7]2022年12月-2023年3月'!$A$4:$E$193,5,FALSE)</f>
        <v>95103.42</v>
      </c>
      <c r="O36" s="20">
        <f t="shared" si="0"/>
        <v>112922.22</v>
      </c>
      <c r="P36" s="86">
        <f>VLOOKUP(G36,[3]分布式发票数据!$A:$E,4,FALSE)</f>
        <v>37534</v>
      </c>
      <c r="Q36" s="86">
        <f>VLOOKUP(G36,[3]分布式发票数据!$A:$E,5,FALSE)</f>
        <v>13677.39</v>
      </c>
      <c r="R36" s="86">
        <f>VLOOKUP(G:G,[4]分布式发票数据!$A:$E,4,FALSE)</f>
        <v>40484</v>
      </c>
      <c r="S36" s="86">
        <f>VLOOKUP(G:G,[4]分布式发票数据!$A:$E,5,FALSE)</f>
        <v>14752.37</v>
      </c>
      <c r="T36" s="86">
        <f>VLOOKUP(G36,[5]分布式发票数据!$A$4:$E$193,4,FALSE)</f>
        <v>47390</v>
      </c>
      <c r="U36" s="86">
        <f>VLOOKUP(G36,[5]分布式发票数据!$A$4:$E$193,5,FALSE)</f>
        <v>17268.92</v>
      </c>
      <c r="V36" s="86">
        <f>VLOOKUP(G36,'[8]2023年4-6月'!$A$4:$E$193,5,FALSE)</f>
        <v>77201.16</v>
      </c>
      <c r="W36" s="86">
        <f t="shared" si="1"/>
        <v>94470.08</v>
      </c>
      <c r="X36" s="86">
        <f>VLOOKUP(G36,[6]分布式发票数据!$A$4:$D$193,4,FALSE)</f>
        <v>37020</v>
      </c>
      <c r="Y36" s="86">
        <f>VLOOKUP(G36,[6]分布式发票数据!$A$4:$E$193,5,FALSE)</f>
        <v>13490.09</v>
      </c>
      <c r="Z36" s="86">
        <f>VLOOKUP(G36,[9]分布式发票数据!$A$4:$E$193,4,FALSE)</f>
        <v>35581</v>
      </c>
      <c r="AA36" s="86">
        <f>VLOOKUP(G36,[9]分布式发票数据!$A$4:$E$193,5,FALSE)</f>
        <v>12965.72</v>
      </c>
      <c r="AB36" s="86">
        <f>VLOOKUP(G36,[10]分布式发票数据!$A:$D,4,FALSE)</f>
        <v>31534</v>
      </c>
      <c r="AC36" s="86">
        <f>VLOOKUP(G36,[10]分布式发票数据!$A:$E,5,FALSE)</f>
        <v>11490.99</v>
      </c>
      <c r="AD36" s="86">
        <f>VLOOKUP(G36,[12]sheet1!$G:$S,13,FALSE)</f>
        <v>40198</v>
      </c>
      <c r="AE36" s="86">
        <f>VLOOKUP(G36,[12]sheet1!$G:$X,18,FALSE)</f>
        <v>14648.15</v>
      </c>
      <c r="AF36" s="86">
        <f>VLOOKUP(G36,[11]Sheet1!$B:$E,4,FALSE)</f>
        <v>64105.5</v>
      </c>
      <c r="AG36" s="86">
        <f t="shared" si="2"/>
        <v>78753.65</v>
      </c>
      <c r="AH36" s="86">
        <f>VLOOKUP(G36,[13]Sheet1!$C$1:$H$65536,6,FALSE)</f>
        <v>27860</v>
      </c>
      <c r="AI36" s="86">
        <f>VLOOKUP(G36,[13]Sheet1!$C$1:$I$65536,7,FALSE)</f>
        <v>10152.18</v>
      </c>
      <c r="AJ36" s="86">
        <f>VLOOKUP(G36,[14]Sheet1!$E$1:$I$65536,5,FALSE)</f>
        <v>17150.62</v>
      </c>
      <c r="AK36" s="86">
        <f>VLOOKUP(G36,[15]Sheet1!$E$1:$I$65536,5,FALSE)</f>
        <v>24745.89</v>
      </c>
      <c r="AL36" s="92">
        <f t="shared" si="3"/>
        <v>41896.51</v>
      </c>
      <c r="AM36" s="92">
        <f t="shared" si="4"/>
        <v>52048.69</v>
      </c>
      <c r="AN36" s="1">
        <f>VLOOKUP(G36,[16]分布式营销结算明细接收数据!$E:$K,7,FALSE)</f>
        <v>27005</v>
      </c>
      <c r="AO36" s="1">
        <f>VLOOKUP(G36,[16]分布式营销结算明细接收数据!$E:$O,11,FALSE)</f>
        <v>9840.62</v>
      </c>
      <c r="AP36" s="1">
        <f>VLOOKUP(G36,[16]分布式营销结算明细接收数据!$E:$R,14,FALSE)</f>
        <v>16624.28</v>
      </c>
      <c r="AQ36" s="1">
        <f t="shared" si="5"/>
        <v>26464.9</v>
      </c>
      <c r="AR36" s="95">
        <f t="shared" si="6"/>
        <v>456580.18</v>
      </c>
    </row>
    <row r="37" ht="16" customHeight="1" spans="1:44">
      <c r="A37" s="12">
        <v>32</v>
      </c>
      <c r="B37" s="69" t="s">
        <v>90</v>
      </c>
      <c r="C37" s="70" t="s">
        <v>91</v>
      </c>
      <c r="D37" s="56"/>
      <c r="E37" s="56"/>
      <c r="F37" s="57">
        <v>300</v>
      </c>
      <c r="G37" s="3" t="s">
        <v>92</v>
      </c>
      <c r="H37" s="58">
        <f>VLOOKUP(G37,[1]分布式发票数据!$A:$D,4)</f>
        <v>36725</v>
      </c>
      <c r="I37" s="58">
        <f>VLOOKUP(G37,[1]分布式发票数据!$A:$E,5,FALSE)</f>
        <v>13382.59</v>
      </c>
      <c r="J37" s="20">
        <f>VLOOKUP(G37,[2]分布式发票数据!$A:$D,4,FALSE)</f>
        <v>31753</v>
      </c>
      <c r="K37" s="20">
        <f>VLOOKUP(G37,[2]分布式发票数据!$A:$E,5,FALSE)</f>
        <v>11570.79</v>
      </c>
      <c r="L37" s="84">
        <v>43120</v>
      </c>
      <c r="M37" s="85">
        <v>15712.93</v>
      </c>
      <c r="N37" s="20">
        <f>VLOOKUP(G37,'[7]2022年12月-2023年3月'!$A$4:$E$193,5,FALSE)</f>
        <v>91183.9</v>
      </c>
      <c r="O37" s="20">
        <f t="shared" si="0"/>
        <v>106896.83</v>
      </c>
      <c r="P37" s="86">
        <f>VLOOKUP(G37,[3]分布式发票数据!$A:$E,4,FALSE)</f>
        <v>33349</v>
      </c>
      <c r="Q37" s="86">
        <f>VLOOKUP(G37,[3]分布式发票数据!$A:$E,5,FALSE)</f>
        <v>12152.38</v>
      </c>
      <c r="R37" s="86">
        <f>VLOOKUP(G:G,[4]分布式发票数据!$A:$E,4,FALSE)</f>
        <v>38017</v>
      </c>
      <c r="S37" s="86">
        <f>VLOOKUP(G:G,[4]分布式发票数据!$A:$E,5,FALSE)</f>
        <v>13853.39</v>
      </c>
      <c r="T37" s="86">
        <f>VLOOKUP(G37,[5]分布式发票数据!$A$4:$E$193,4,FALSE)</f>
        <v>47120</v>
      </c>
      <c r="U37" s="86">
        <f>VLOOKUP(G37,[5]分布式发票数据!$A$4:$E$193,5,FALSE)</f>
        <v>17170.53</v>
      </c>
      <c r="V37" s="86">
        <f>VLOOKUP(G37,'[8]2023年4-6月'!$A$4:$E$193,5,FALSE)</f>
        <v>72939.98</v>
      </c>
      <c r="W37" s="86">
        <f t="shared" si="1"/>
        <v>90110.51</v>
      </c>
      <c r="X37" s="86">
        <f>VLOOKUP(G37,[6]分布式发票数据!$A$4:$D$193,4,FALSE)</f>
        <v>39304</v>
      </c>
      <c r="Y37" s="86">
        <f>VLOOKUP(G37,[6]分布式发票数据!$A$4:$E$193,5,FALSE)</f>
        <v>14322.38</v>
      </c>
      <c r="Z37" s="86">
        <f>VLOOKUP(G37,[9]分布式发票数据!$A$4:$E$193,4,FALSE)</f>
        <v>41596</v>
      </c>
      <c r="AA37" s="86">
        <f>VLOOKUP(G37,[9]分布式发票数据!$A$4:$E$193,5,FALSE)</f>
        <v>15157.58</v>
      </c>
      <c r="AB37" s="86">
        <f>VLOOKUP(G37,[10]分布式发票数据!$A:$D,4,FALSE)</f>
        <v>35767</v>
      </c>
      <c r="AC37" s="86">
        <f>VLOOKUP(G37,[10]分布式发票数据!$A:$E,5,FALSE)</f>
        <v>13033.49</v>
      </c>
      <c r="AD37" s="86">
        <f>VLOOKUP(G37,[12]sheet1!$G:$S,13,FALSE)</f>
        <v>44125</v>
      </c>
      <c r="AE37" s="86">
        <f>VLOOKUP(G37,[12]sheet1!$G:$X,18,FALSE)</f>
        <v>16079.15</v>
      </c>
      <c r="AF37" s="86">
        <f>VLOOKUP(G37,[11]Sheet1!$B:$E,4,FALSE)</f>
        <v>71820.21</v>
      </c>
      <c r="AG37" s="86">
        <f t="shared" si="2"/>
        <v>87899.36</v>
      </c>
      <c r="AH37" s="86">
        <f>VLOOKUP(G37,[13]Sheet1!$C$1:$H$65536,6,FALSE)</f>
        <v>38879</v>
      </c>
      <c r="AI37" s="86">
        <f>VLOOKUP(G37,[13]Sheet1!$C$1:$I$65536,7,FALSE)</f>
        <v>14167.51</v>
      </c>
      <c r="AJ37" s="86">
        <f>VLOOKUP(G37,[14]Sheet1!$E$1:$I$65536,5,FALSE)</f>
        <v>23933.91</v>
      </c>
      <c r="AK37" s="86">
        <f>VLOOKUP(G37,[15]Sheet1!$E$1:$I$65536,5,FALSE)</f>
        <v>27163.35</v>
      </c>
      <c r="AL37" s="92">
        <f t="shared" si="3"/>
        <v>51097.26</v>
      </c>
      <c r="AM37" s="92">
        <f t="shared" si="4"/>
        <v>65264.77</v>
      </c>
      <c r="AN37" s="1">
        <f>VLOOKUP(G37,[16]分布式营销结算明细接收数据!$E:$K,7,FALSE)</f>
        <v>28604</v>
      </c>
      <c r="AO37" s="1">
        <f>VLOOKUP(G37,[16]分布式营销结算明细接收数据!$E:$O,11,FALSE)</f>
        <v>10423.3</v>
      </c>
      <c r="AP37" s="1">
        <f>VLOOKUP(G37,[16]分布式营销结算明细接收数据!$E:$R,14,FALSE)</f>
        <v>17608.62</v>
      </c>
      <c r="AQ37" s="1">
        <f t="shared" si="5"/>
        <v>28031.92</v>
      </c>
      <c r="AR37" s="95">
        <f t="shared" si="6"/>
        <v>471675.99</v>
      </c>
    </row>
    <row r="38" ht="16" customHeight="1" spans="1:44">
      <c r="A38" s="12">
        <v>33</v>
      </c>
      <c r="B38" s="71"/>
      <c r="C38" s="72" t="s">
        <v>93</v>
      </c>
      <c r="D38" s="17" t="s">
        <v>94</v>
      </c>
      <c r="E38" s="17">
        <v>420</v>
      </c>
      <c r="F38" s="57">
        <v>3850</v>
      </c>
      <c r="G38" s="133" t="s">
        <v>95</v>
      </c>
      <c r="H38" s="58">
        <f>VLOOKUP(G38,[1]分布式发票数据!$A:$D,4)</f>
        <v>42562</v>
      </c>
      <c r="I38" s="58">
        <f>VLOOKUP(G38,[1]分布式发票数据!$A:$E,5,FALSE)</f>
        <v>15509.59</v>
      </c>
      <c r="J38" s="20">
        <f>VLOOKUP(G38,[2]分布式发票数据!$A:$D,4,FALSE)</f>
        <v>37504</v>
      </c>
      <c r="K38" s="20">
        <f>VLOOKUP(G38,[2]分布式发票数据!$A:$E,5,FALSE)</f>
        <v>13666.46</v>
      </c>
      <c r="L38" s="84">
        <v>50189</v>
      </c>
      <c r="M38" s="85">
        <v>18288.87</v>
      </c>
      <c r="N38" s="20">
        <f>VLOOKUP(G38,'[7]2022年12月-2023年3月'!$A$4:$E$193,5,FALSE)</f>
        <v>84335.61</v>
      </c>
      <c r="O38" s="20">
        <f t="shared" si="0"/>
        <v>102624.48</v>
      </c>
      <c r="P38" s="86">
        <f>VLOOKUP(G38,[3]分布式发票数据!$A:$E,4,FALSE)</f>
        <v>33026</v>
      </c>
      <c r="Q38" s="86">
        <f>VLOOKUP(G38,[3]分布式发票数据!$A:$E,5,FALSE)</f>
        <v>12034.67</v>
      </c>
      <c r="R38" s="86">
        <f>VLOOKUP(G:G,[4]分布式发票数据!$A:$E,4,FALSE)</f>
        <v>40284</v>
      </c>
      <c r="S38" s="86">
        <f>VLOOKUP(G:G,[4]分布式发票数据!$A:$E,5,FALSE)</f>
        <v>14679.49</v>
      </c>
      <c r="T38" s="86">
        <f>VLOOKUP(G38,[5]分布式发票数据!$A$4:$E$193,4,FALSE)</f>
        <v>48457</v>
      </c>
      <c r="U38" s="86">
        <f>VLOOKUP(G38,[5]分布式发票数据!$A$4:$E$193,5,FALSE)</f>
        <v>17657.73</v>
      </c>
      <c r="V38" s="86">
        <f>VLOOKUP(G38,'[8]2023年4-6月'!$A$4:$E$193,5,FALSE)</f>
        <v>59130.06</v>
      </c>
      <c r="W38" s="86">
        <f t="shared" si="1"/>
        <v>76787.79</v>
      </c>
      <c r="X38" s="86">
        <f>VLOOKUP(G38,[6]分布式发票数据!$A$4:$D$193,4,FALSE)</f>
        <v>40556</v>
      </c>
      <c r="Y38" s="86">
        <f>VLOOKUP(G38,[6]分布式发票数据!$A$4:$E$193,5,FALSE)</f>
        <v>14778.61</v>
      </c>
      <c r="Z38" s="86">
        <f>VLOOKUP(G38,[9]分布式发票数据!$A$4:$E$193,4,FALSE)</f>
        <v>43481</v>
      </c>
      <c r="AA38" s="86">
        <f>VLOOKUP(G38,[9]分布式发票数据!$A$4:$E$193,5,FALSE)</f>
        <v>15844.48</v>
      </c>
      <c r="AB38" s="86">
        <f>VLOOKUP(G38,[10]分布式发票数据!$A:$D,4,FALSE)</f>
        <v>37883</v>
      </c>
      <c r="AC38" s="86">
        <f>VLOOKUP(G38,[10]分布式发票数据!$A:$E,5,FALSE)</f>
        <v>13804.57</v>
      </c>
      <c r="AD38" s="86">
        <f>VLOOKUP(G38,[12]sheet1!$G:$S,13,FALSE)</f>
        <v>47280</v>
      </c>
      <c r="AE38" s="86">
        <f>VLOOKUP(G38,[12]sheet1!$G:$X,18,FALSE)</f>
        <v>17228.83</v>
      </c>
      <c r="AF38" s="86">
        <f>VLOOKUP(G38,[11]Sheet1!$B:$E,4,FALSE)</f>
        <v>59204.34</v>
      </c>
      <c r="AG38" s="86">
        <f t="shared" si="2"/>
        <v>76433.17</v>
      </c>
      <c r="AH38" s="86">
        <f>VLOOKUP(G38,[13]Sheet1!$C$1:$H$65536,6,FALSE)</f>
        <v>42504</v>
      </c>
      <c r="AI38" s="86">
        <f>VLOOKUP(G38,[13]Sheet1!$C$1:$I$65536,7,FALSE)</f>
        <v>15488.46</v>
      </c>
      <c r="AJ38" s="86">
        <f>VLOOKUP(G38,[14]Sheet1!$E$1:$I$65536,5,FALSE)</f>
        <v>20639.94</v>
      </c>
      <c r="AK38" s="86">
        <f>VLOOKUP(G38,[15]Sheet1!$E$1:$I$65536,5,FALSE)</f>
        <v>22959.17</v>
      </c>
      <c r="AL38" s="92">
        <f t="shared" si="3"/>
        <v>43599.11</v>
      </c>
      <c r="AM38" s="92">
        <f t="shared" si="4"/>
        <v>59087.57</v>
      </c>
      <c r="AN38" s="1">
        <f>VLOOKUP(G38,[16]分布式营销结算明细接收数据!$E:$K,7,FALSE)</f>
        <v>32645</v>
      </c>
      <c r="AO38" s="1">
        <f>VLOOKUP(G38,[16]分布式营销结算明细接收数据!$E:$O,11,FALSE)</f>
        <v>11895.84</v>
      </c>
      <c r="AP38" s="1">
        <f>VLOOKUP(G38,[16]分布式营销结算明细接收数据!$E:$R,14,FALSE)</f>
        <v>15852.41</v>
      </c>
      <c r="AQ38" s="1">
        <f t="shared" si="5"/>
        <v>27748.25</v>
      </c>
      <c r="AR38" s="95">
        <f t="shared" si="6"/>
        <v>442999.13</v>
      </c>
    </row>
    <row r="39" ht="16" customHeight="1" spans="1:44">
      <c r="A39" s="12">
        <v>34</v>
      </c>
      <c r="B39" s="71"/>
      <c r="C39" s="72"/>
      <c r="D39" s="17"/>
      <c r="E39" s="17"/>
      <c r="F39" s="57"/>
      <c r="G39" s="133" t="s">
        <v>96</v>
      </c>
      <c r="H39" s="58">
        <f>VLOOKUP(G39,[1]分布式发票数据!$A:$D,4)</f>
        <v>41238</v>
      </c>
      <c r="I39" s="58">
        <f>VLOOKUP(G39,[1]分布式发票数据!$A:$E,5,FALSE)</f>
        <v>15027.13</v>
      </c>
      <c r="J39" s="20">
        <f>VLOOKUP(G39,[2]分布式发票数据!$A:$D,4,FALSE)</f>
        <v>37118</v>
      </c>
      <c r="K39" s="20">
        <f>VLOOKUP(G39,[2]分布式发票数据!$A:$E,5,FALSE)</f>
        <v>13525.8</v>
      </c>
      <c r="L39" s="84">
        <v>49445</v>
      </c>
      <c r="M39" s="85">
        <v>18017.76</v>
      </c>
      <c r="N39" s="20">
        <f>VLOOKUP(G39,'[7]2022年12月-2023年3月'!$A$4:$E$193,5,FALSE)</f>
        <v>82091.16</v>
      </c>
      <c r="O39" s="20">
        <f t="shared" ref="O39:O70" si="7">M39+N39</f>
        <v>100108.92</v>
      </c>
      <c r="P39" s="86">
        <f>VLOOKUP(G39,[3]分布式发票数据!$A:$E,4,FALSE)</f>
        <v>38617</v>
      </c>
      <c r="Q39" s="86">
        <f>VLOOKUP(G39,[3]分布式发票数据!$A:$E,5,FALSE)</f>
        <v>14072.03</v>
      </c>
      <c r="R39" s="86">
        <f>VLOOKUP(G:G,[4]分布式发票数据!$A:$E,4,FALSE)</f>
        <v>40604</v>
      </c>
      <c r="S39" s="86">
        <f>VLOOKUP(G:G,[4]分布式发票数据!$A:$E,5,FALSE)</f>
        <v>14796.1</v>
      </c>
      <c r="T39" s="86">
        <f>VLOOKUP(G39,[5]分布式发票数据!$A$4:$E$193,4,FALSE)</f>
        <v>48158</v>
      </c>
      <c r="U39" s="86">
        <f>VLOOKUP(G39,[5]分布式发票数据!$A$4:$E$193,5,FALSE)</f>
        <v>17548.78</v>
      </c>
      <c r="V39" s="86">
        <f>VLOOKUP(G39,'[8]2023年4-6月'!$A$4:$E$193,5,FALSE)</f>
        <v>61855.24</v>
      </c>
      <c r="W39" s="86">
        <f t="shared" ref="W39:W70" si="8">U39+V39</f>
        <v>79404.02</v>
      </c>
      <c r="X39" s="86">
        <f>VLOOKUP(G39,[6]分布式发票数据!$A$4:$D$193,4,FALSE)</f>
        <v>39930</v>
      </c>
      <c r="Y39" s="86">
        <f>VLOOKUP(G39,[6]分布式发票数据!$A$4:$E$193,5,FALSE)</f>
        <v>14550.49</v>
      </c>
      <c r="Z39" s="86">
        <f>VLOOKUP(G39,[9]分布式发票数据!$A$4:$E$193,4,FALSE)</f>
        <v>39071</v>
      </c>
      <c r="AA39" s="86">
        <f>VLOOKUP(G39,[9]分布式发票数据!$A$4:$E$193,5,FALSE)</f>
        <v>14237.47</v>
      </c>
      <c r="AB39" s="86">
        <f>VLOOKUP(G39,[10]分布式发票数据!$A:$D,4,FALSE)</f>
        <v>37258</v>
      </c>
      <c r="AC39" s="86">
        <f>VLOOKUP(G39,[10]分布式发票数据!$A:$E,5,FALSE)</f>
        <v>13576.82</v>
      </c>
      <c r="AD39" s="86">
        <f>VLOOKUP(G39,[12]sheet1!$G:$S,13,FALSE)</f>
        <v>46520</v>
      </c>
      <c r="AE39" s="86">
        <f>VLOOKUP(G39,[12]sheet1!$G:$X,18,FALSE)</f>
        <v>16951.89</v>
      </c>
      <c r="AF39" s="86">
        <f>VLOOKUP(G39,[11]Sheet1!$B:$E,4,FALSE)</f>
        <v>56455.37</v>
      </c>
      <c r="AG39" s="86">
        <f t="shared" ref="AG39:AG70" si="9">AE39+AF39</f>
        <v>73407.26</v>
      </c>
      <c r="AH39" s="86">
        <f>VLOOKUP(G39,[13]Sheet1!$C$1:$H$65536,6,FALSE)</f>
        <v>41164</v>
      </c>
      <c r="AI39" s="86">
        <f>VLOOKUP(G39,[13]Sheet1!$C$1:$I$65536,7,FALSE)</f>
        <v>15000.16</v>
      </c>
      <c r="AJ39" s="86">
        <f>VLOOKUP(G39,[14]Sheet1!$E$1:$I$65536,5,FALSE)</f>
        <v>19989.24</v>
      </c>
      <c r="AK39" s="86">
        <f>VLOOKUP(G39,[15]Sheet1!$E$1:$I$65536,5,FALSE)</f>
        <v>22590.11</v>
      </c>
      <c r="AL39" s="92">
        <f t="shared" ref="AL39:AL70" si="10">AJ39+AK39</f>
        <v>42579.35</v>
      </c>
      <c r="AM39" s="92">
        <f t="shared" ref="AM39:AM70" si="11">AI39+AL39</f>
        <v>57579.51</v>
      </c>
      <c r="AN39" s="1">
        <f>VLOOKUP(G39,[16]分布式营销结算明细接收数据!$E:$K,7,FALSE)</f>
        <v>33380</v>
      </c>
      <c r="AO39" s="1">
        <f>VLOOKUP(G39,[16]分布式营销结算明细接收数据!$E:$O,11,FALSE)</f>
        <v>12163.67</v>
      </c>
      <c r="AP39" s="1">
        <f>VLOOKUP(G39,[16]分布式营销结算明细接收数据!$E:$R,14,FALSE)</f>
        <v>16209.33</v>
      </c>
      <c r="AQ39" s="1">
        <f t="shared" ref="AQ39:AQ70" si="12">AO39+AP39</f>
        <v>28373</v>
      </c>
      <c r="AR39" s="95">
        <f t="shared" ref="AR39:AR70" si="13">AQ39+AM39+AG39+AC39+AA39+Y39+W39+S39+Q39+O39+K39+I39</f>
        <v>438658.55</v>
      </c>
    </row>
    <row r="40" ht="16" customHeight="1" spans="1:44">
      <c r="A40" s="12">
        <v>35</v>
      </c>
      <c r="B40" s="71"/>
      <c r="C40" s="72" t="s">
        <v>97</v>
      </c>
      <c r="D40" s="17"/>
      <c r="E40" s="17">
        <v>420</v>
      </c>
      <c r="F40" s="57"/>
      <c r="G40" s="133" t="s">
        <v>98</v>
      </c>
      <c r="H40" s="58">
        <f>VLOOKUP(G40,[1]分布式发票数据!$A:$D,4)</f>
        <v>39038</v>
      </c>
      <c r="I40" s="58">
        <f>VLOOKUP(G40,[1]分布式发票数据!$A:$E,5,FALSE)</f>
        <v>14225.45</v>
      </c>
      <c r="J40" s="20">
        <f>VLOOKUP(G40,[2]分布式发票数据!$A:$D,4,FALSE)</f>
        <v>35580</v>
      </c>
      <c r="K40" s="20">
        <f>VLOOKUP(G40,[2]分布式发票数据!$A:$E,5,FALSE)</f>
        <v>12965.35</v>
      </c>
      <c r="L40" s="84">
        <v>48577</v>
      </c>
      <c r="M40" s="85">
        <v>17701.46</v>
      </c>
      <c r="N40" s="20">
        <f>VLOOKUP(G40,'[7]2022年12月-2023年3月'!$A$4:$E$193,5,FALSE)</f>
        <v>78720.13</v>
      </c>
      <c r="O40" s="20">
        <f t="shared" si="7"/>
        <v>96421.59</v>
      </c>
      <c r="P40" s="86">
        <f>VLOOKUP(G40,[3]分布式发票数据!$A:$E,4,FALSE)</f>
        <v>35507</v>
      </c>
      <c r="Q40" s="86">
        <f>VLOOKUP(G40,[3]分布式发票数据!$A:$E,5,FALSE)</f>
        <v>12938.75</v>
      </c>
      <c r="R40" s="86">
        <f>VLOOKUP(G:G,[4]分布式发票数据!$A:$E,4,FALSE)</f>
        <v>39532</v>
      </c>
      <c r="S40" s="86">
        <f>VLOOKUP(G:G,[4]分布式发票数据!$A:$E,5,FALSE)</f>
        <v>14405.46</v>
      </c>
      <c r="T40" s="86">
        <f>VLOOKUP(G40,[5]分布式发票数据!$A$4:$E$193,4,FALSE)</f>
        <v>46046</v>
      </c>
      <c r="U40" s="86">
        <f>VLOOKUP(G40,[5]分布式发票数据!$A$4:$E$193,5,FALSE)</f>
        <v>16779.16</v>
      </c>
      <c r="V40" s="86">
        <f>VLOOKUP(G40,'[8]2023年4-6月'!$A$4:$E$193,5,FALSE)</f>
        <v>58798.88</v>
      </c>
      <c r="W40" s="86">
        <f t="shared" si="8"/>
        <v>75578.04</v>
      </c>
      <c r="X40" s="86">
        <f>VLOOKUP(G40,[6]分布式发票数据!$A$4:$D$193,4,FALSE)</f>
        <v>38384</v>
      </c>
      <c r="Y40" s="86">
        <f>VLOOKUP(G40,[6]分布式发票数据!$A$4:$E$193,5,FALSE)</f>
        <v>13987.13</v>
      </c>
      <c r="Z40" s="86">
        <f>VLOOKUP(G40,[9]分布式发票数据!$A$4:$E$193,4,FALSE)</f>
        <v>32777</v>
      </c>
      <c r="AA40" s="86">
        <f>VLOOKUP(G40,[9]分布式发票数据!$A$4:$E$193,5,FALSE)</f>
        <v>11943.94</v>
      </c>
      <c r="AB40" s="86">
        <f>VLOOKUP(G40,[10]分布式发票数据!$A:$D,4,FALSE)</f>
        <v>35585</v>
      </c>
      <c r="AC40" s="86">
        <f>VLOOKUP(G40,[10]分布式发票数据!$A:$E,5,FALSE)</f>
        <v>12967.17</v>
      </c>
      <c r="AD40" s="86">
        <f>VLOOKUP(G40,[12]sheet1!$G:$S,13,FALSE)</f>
        <v>43004</v>
      </c>
      <c r="AE40" s="86">
        <f>VLOOKUP(G40,[12]sheet1!$G:$X,18,FALSE)</f>
        <v>15670.66</v>
      </c>
      <c r="AF40" s="86">
        <f>VLOOKUP(G40,[11]Sheet1!$B:$E,4,FALSE)</f>
        <v>51835.86</v>
      </c>
      <c r="AG40" s="86">
        <f t="shared" si="9"/>
        <v>67506.52</v>
      </c>
      <c r="AH40" s="86">
        <f>VLOOKUP(G40,[13]Sheet1!$C$1:$H$65536,6,FALSE)</f>
        <v>37705</v>
      </c>
      <c r="AI40" s="86">
        <f>VLOOKUP(G40,[13]Sheet1!$C$1:$I$65536,7,FALSE)</f>
        <v>13739.7</v>
      </c>
      <c r="AJ40" s="86">
        <f>VLOOKUP(G40,[14]Sheet1!$E$1:$I$65536,5,FALSE)</f>
        <v>18309.55</v>
      </c>
      <c r="AK40" s="86">
        <f>VLOOKUP(G40,[15]Sheet1!$E$1:$I$65536,5,FALSE)</f>
        <v>20882.74</v>
      </c>
      <c r="AL40" s="92">
        <f t="shared" si="10"/>
        <v>39192.29</v>
      </c>
      <c r="AM40" s="92">
        <f t="shared" si="11"/>
        <v>52931.99</v>
      </c>
      <c r="AN40" s="1">
        <f>VLOOKUP(G40,[16]分布式营销结算明细接收数据!$E:$K,7,FALSE)</f>
        <v>28188</v>
      </c>
      <c r="AO40" s="1">
        <f>VLOOKUP(G40,[16]分布式营销结算明细接收数据!$E:$O,11,FALSE)</f>
        <v>10271.71</v>
      </c>
      <c r="AP40" s="1">
        <f>VLOOKUP(G40,[16]分布式营销结算明细接收数据!$E:$R,14,FALSE)</f>
        <v>13688.09</v>
      </c>
      <c r="AQ40" s="1">
        <f t="shared" si="12"/>
        <v>23959.8</v>
      </c>
      <c r="AR40" s="95">
        <f t="shared" si="13"/>
        <v>409831.19</v>
      </c>
    </row>
    <row r="41" ht="16" customHeight="1" spans="1:44">
      <c r="A41" s="12">
        <v>36</v>
      </c>
      <c r="B41" s="71"/>
      <c r="C41" s="72"/>
      <c r="D41" s="17"/>
      <c r="E41" s="17"/>
      <c r="F41" s="57"/>
      <c r="G41" s="133" t="s">
        <v>99</v>
      </c>
      <c r="H41" s="58">
        <f>VLOOKUP(G41,[1]分布式发票数据!$A:$D,4)</f>
        <v>36841</v>
      </c>
      <c r="I41" s="58">
        <f>VLOOKUP(G41,[1]分布式发票数据!$A:$E,5,FALSE)</f>
        <v>13424.86</v>
      </c>
      <c r="J41" s="20">
        <f>VLOOKUP(G41,[2]分布式发票数据!$A:$D,4,FALSE)</f>
        <v>34643</v>
      </c>
      <c r="K41" s="20">
        <f>VLOOKUP(G41,[2]分布式发票数据!$A:$E,5,FALSE)</f>
        <v>12623.91</v>
      </c>
      <c r="L41" s="84">
        <v>48575</v>
      </c>
      <c r="M41" s="85">
        <v>17700.73</v>
      </c>
      <c r="N41" s="20">
        <f>VLOOKUP(G41,'[7]2022年12月-2023年3月'!$A$4:$E$193,5,FALSE)</f>
        <v>75963.86</v>
      </c>
      <c r="O41" s="20">
        <f t="shared" si="7"/>
        <v>93664.59</v>
      </c>
      <c r="P41" s="86">
        <f>VLOOKUP(G41,[3]分布式发票数据!$A:$E,4,FALSE)</f>
        <v>37630</v>
      </c>
      <c r="Q41" s="86">
        <f>VLOOKUP(G41,[3]分布式发票数据!$A:$E,5,FALSE)</f>
        <v>13712.37</v>
      </c>
      <c r="R41" s="86">
        <f>VLOOKUP(G:G,[4]分布式发票数据!$A:$E,4,FALSE)</f>
        <v>40118</v>
      </c>
      <c r="S41" s="86">
        <f>VLOOKUP(G:G,[4]分布式发票数据!$A:$E,5,FALSE)</f>
        <v>14619</v>
      </c>
      <c r="T41" s="86">
        <f>VLOOKUP(G41,[5]分布式发票数据!$A$4:$E$193,4,FALSE)</f>
        <v>46135</v>
      </c>
      <c r="U41" s="86">
        <f>VLOOKUP(G41,[5]分布式发票数据!$A$4:$E$193,5,FALSE)</f>
        <v>16811.59</v>
      </c>
      <c r="V41" s="86">
        <f>VLOOKUP(G41,'[8]2023年4-6月'!$A$4:$E$193,5,FALSE)</f>
        <v>60157.59</v>
      </c>
      <c r="W41" s="86">
        <f t="shared" si="8"/>
        <v>76969.18</v>
      </c>
      <c r="X41" s="86">
        <f>VLOOKUP(G41,[6]分布式发票数据!$A$4:$D$193,4,FALSE)</f>
        <v>39604</v>
      </c>
      <c r="Y41" s="86">
        <f>VLOOKUP(G41,[6]分布式发票数据!$A$4:$E$193,5,FALSE)</f>
        <v>14431.7</v>
      </c>
      <c r="Z41" s="86">
        <f>VLOOKUP(G41,[9]分布式发票数据!$A$4:$E$193,4,FALSE)</f>
        <v>42214</v>
      </c>
      <c r="AA41" s="86">
        <f>VLOOKUP(G41,[9]分布式发票数据!$A$4:$E$193,5,FALSE)</f>
        <v>15382.78</v>
      </c>
      <c r="AB41" s="86">
        <f>VLOOKUP(G41,[10]分布式发票数据!$A:$D,4,FALSE)</f>
        <v>36467</v>
      </c>
      <c r="AC41" s="86">
        <f>VLOOKUP(G41,[10]分布式发票数据!$A:$E,5,FALSE)</f>
        <v>13288.57</v>
      </c>
      <c r="AD41" s="86">
        <f>VLOOKUP(G41,[12]sheet1!$G:$S,13,FALSE)</f>
        <v>44734</v>
      </c>
      <c r="AE41" s="86">
        <f>VLOOKUP(G41,[12]sheet1!$G:$X,18,FALSE)</f>
        <v>16301.07</v>
      </c>
      <c r="AF41" s="86">
        <f>VLOOKUP(G41,[11]Sheet1!$B:$E,4,FALSE)</f>
        <v>57439.2</v>
      </c>
      <c r="AG41" s="86">
        <f t="shared" si="9"/>
        <v>73740.27</v>
      </c>
      <c r="AH41" s="86">
        <f>VLOOKUP(G41,[13]Sheet1!$C$1:$H$65536,6,FALSE)</f>
        <v>37376</v>
      </c>
      <c r="AI41" s="86">
        <f>VLOOKUP(G41,[13]Sheet1!$C$1:$I$65536,7,FALSE)</f>
        <v>13619.81</v>
      </c>
      <c r="AJ41" s="86">
        <f>VLOOKUP(G41,[14]Sheet1!$E$1:$I$65536,5,FALSE)</f>
        <v>18149.79</v>
      </c>
      <c r="AK41" s="86">
        <f>VLOOKUP(G41,[15]Sheet1!$E$1:$I$65536,5,FALSE)</f>
        <v>21722.83</v>
      </c>
      <c r="AL41" s="92">
        <f t="shared" si="10"/>
        <v>39872.62</v>
      </c>
      <c r="AM41" s="92">
        <f t="shared" si="11"/>
        <v>53492.43</v>
      </c>
      <c r="AN41" s="1">
        <f>VLOOKUP(G41,[16]分布式营销结算明细接收数据!$E:$K,7,FALSE)</f>
        <v>26507</v>
      </c>
      <c r="AO41" s="1">
        <f>VLOOKUP(G41,[16]分布式营销结算明细接收数据!$E:$O,11,FALSE)</f>
        <v>9659.15</v>
      </c>
      <c r="AP41" s="1">
        <f>VLOOKUP(G41,[16]分布式营销结算明细接收数据!$E:$R,14,FALSE)</f>
        <v>12871.8</v>
      </c>
      <c r="AQ41" s="1">
        <f t="shared" si="12"/>
        <v>22530.95</v>
      </c>
      <c r="AR41" s="95">
        <f t="shared" si="13"/>
        <v>417880.61</v>
      </c>
    </row>
    <row r="42" ht="16" customHeight="1" spans="1:44">
      <c r="A42" s="12">
        <v>37</v>
      </c>
      <c r="B42" s="71"/>
      <c r="C42" s="72" t="s">
        <v>100</v>
      </c>
      <c r="D42" s="17"/>
      <c r="E42" s="17">
        <v>420</v>
      </c>
      <c r="F42" s="57"/>
      <c r="G42" s="133" t="s">
        <v>101</v>
      </c>
      <c r="H42" s="58">
        <f>VLOOKUP(G42,[1]分布式发票数据!$A:$D,4)</f>
        <v>38489</v>
      </c>
      <c r="I42" s="58">
        <f>VLOOKUP(G42,[1]分布式发票数据!$A:$E,5,FALSE)</f>
        <v>14025.39</v>
      </c>
      <c r="J42" s="20">
        <f>VLOOKUP(G42,[2]分布式发票数据!$A:$D,4,FALSE)</f>
        <v>36070</v>
      </c>
      <c r="K42" s="20">
        <f>VLOOKUP(G42,[2]分布式发票数据!$A:$E,5,FALSE)</f>
        <v>13143.91</v>
      </c>
      <c r="L42" s="84">
        <v>49889</v>
      </c>
      <c r="M42" s="85">
        <v>18179.55</v>
      </c>
      <c r="N42" s="20">
        <f>VLOOKUP(G42,'[7]2022年12月-2023年3月'!$A$4:$E$193,5,FALSE)</f>
        <v>78910.49</v>
      </c>
      <c r="O42" s="20">
        <f t="shared" si="7"/>
        <v>97090.04</v>
      </c>
      <c r="P42" s="86">
        <f>VLOOKUP(G42,[3]分布式发票数据!$A:$E,4,FALSE)</f>
        <v>38500</v>
      </c>
      <c r="Q42" s="86">
        <f>VLOOKUP(G42,[3]分布式发票数据!$A:$E,5,FALSE)</f>
        <v>14029.4</v>
      </c>
      <c r="R42" s="86">
        <f>VLOOKUP(G:G,[4]分布式发票数据!$A:$E,4,FALSE)</f>
        <v>41178</v>
      </c>
      <c r="S42" s="86">
        <f>VLOOKUP(G:G,[4]分布式发票数据!$A:$E,5,FALSE)</f>
        <v>15005.26</v>
      </c>
      <c r="T42" s="86">
        <f>VLOOKUP(G42,[5]分布式发票数据!$A$4:$E$193,4,FALSE)</f>
        <v>47640</v>
      </c>
      <c r="U42" s="86">
        <f>VLOOKUP(G42,[5]分布式发票数据!$A$4:$E$193,5,FALSE)</f>
        <v>17360.02</v>
      </c>
      <c r="V42" s="86">
        <f>VLOOKUP(G42,'[8]2023年4-6月'!$A$4:$E$193,5,FALSE)</f>
        <v>61825.62</v>
      </c>
      <c r="W42" s="86">
        <f t="shared" si="8"/>
        <v>79185.64</v>
      </c>
      <c r="X42" s="86">
        <f>VLOOKUP(G42,[6]分布式发票数据!$A$4:$D$193,4,FALSE)</f>
        <v>39906</v>
      </c>
      <c r="Y42" s="86">
        <f>VLOOKUP(G42,[6]分布式发票数据!$A$4:$E$193,5,FALSE)</f>
        <v>14541.75</v>
      </c>
      <c r="Z42" s="86">
        <f>VLOOKUP(G42,[9]分布式发票数据!$A$4:$E$193,4,FALSE)</f>
        <v>42499</v>
      </c>
      <c r="AA42" s="86">
        <f>VLOOKUP(G42,[9]分布式发票数据!$A$4:$E$193,5,FALSE)</f>
        <v>15486.64</v>
      </c>
      <c r="AB42" s="86">
        <f>VLOOKUP(G42,[10]分布式发票数据!$A:$D,4,FALSE)</f>
        <v>36688</v>
      </c>
      <c r="AC42" s="86">
        <f>VLOOKUP(G42,[10]分布式发票数据!$A:$E,5,FALSE)</f>
        <v>13369.11</v>
      </c>
      <c r="AD42" s="86">
        <f>VLOOKUP(G42,[12]sheet1!$G:$S,13,FALSE)</f>
        <v>45065</v>
      </c>
      <c r="AE42" s="86">
        <f>VLOOKUP(G42,[12]sheet1!$G:$X,18,FALSE)</f>
        <v>16421.69</v>
      </c>
      <c r="AF42" s="86">
        <f>VLOOKUP(G42,[11]Sheet1!$B:$E,4,FALSE)</f>
        <v>57831.55</v>
      </c>
      <c r="AG42" s="86">
        <f t="shared" si="9"/>
        <v>74253.24</v>
      </c>
      <c r="AH42" s="86">
        <f>VLOOKUP(G42,[13]Sheet1!$C$1:$H$65536,6,FALSE)</f>
        <v>38381</v>
      </c>
      <c r="AI42" s="86">
        <f>VLOOKUP(G42,[13]Sheet1!$C$1:$I$65536,7,FALSE)</f>
        <v>13986.04</v>
      </c>
      <c r="AJ42" s="86">
        <f>VLOOKUP(G42,[14]Sheet1!$E$1:$I$65536,5,FALSE)</f>
        <v>18637.81</v>
      </c>
      <c r="AK42" s="86">
        <f>VLOOKUP(G42,[15]Sheet1!$E$1:$I$65536,5,FALSE)</f>
        <v>21883.56</v>
      </c>
      <c r="AL42" s="92">
        <f t="shared" si="10"/>
        <v>40521.37</v>
      </c>
      <c r="AM42" s="92">
        <f t="shared" si="11"/>
        <v>54507.41</v>
      </c>
      <c r="AN42" s="1">
        <f>VLOOKUP(G42,[16]分布式营销结算明细接收数据!$E:$K,7,FALSE)</f>
        <v>27966</v>
      </c>
      <c r="AO42" s="1">
        <f>VLOOKUP(G42,[16]分布式营销结算明细接收数据!$E:$O,11,FALSE)</f>
        <v>10190.81</v>
      </c>
      <c r="AP42" s="1">
        <f>VLOOKUP(G42,[16]分布式营销结算明细接收数据!$E:$R,14,FALSE)</f>
        <v>13580.29</v>
      </c>
      <c r="AQ42" s="1">
        <f t="shared" si="12"/>
        <v>23771.1</v>
      </c>
      <c r="AR42" s="95">
        <f t="shared" si="13"/>
        <v>428408.89</v>
      </c>
    </row>
    <row r="43" ht="16" customHeight="1" spans="1:44">
      <c r="A43" s="12">
        <v>38</v>
      </c>
      <c r="B43" s="71"/>
      <c r="C43" s="72"/>
      <c r="D43" s="17"/>
      <c r="E43" s="17"/>
      <c r="F43" s="57"/>
      <c r="G43" s="133" t="s">
        <v>102</v>
      </c>
      <c r="H43" s="58">
        <f>VLOOKUP(G43,[1]分布式发票数据!$A:$D,4)</f>
        <v>39036</v>
      </c>
      <c r="I43" s="58">
        <f>VLOOKUP(G43,[1]分布式发票数据!$A:$E,5,FALSE)</f>
        <v>14224.72</v>
      </c>
      <c r="J43" s="20">
        <f>VLOOKUP(G43,[2]分布式发票数据!$A:$D,4,FALSE)</f>
        <v>35152</v>
      </c>
      <c r="K43" s="20">
        <f>VLOOKUP(G43,[2]分布式发票数据!$A:$E,5,FALSE)</f>
        <v>12809.39</v>
      </c>
      <c r="L43" s="84">
        <v>44380</v>
      </c>
      <c r="M43" s="85">
        <v>16172.07</v>
      </c>
      <c r="N43" s="20">
        <f>VLOOKUP(G43,'[7]2022年12月-2023年3月'!$A$4:$E$193,5,FALSE)</f>
        <v>76672.35</v>
      </c>
      <c r="O43" s="20">
        <f t="shared" si="7"/>
        <v>92844.42</v>
      </c>
      <c r="P43" s="86">
        <f>VLOOKUP(G43,[3]分布式发票数据!$A:$E,4,FALSE)</f>
        <v>34822</v>
      </c>
      <c r="Q43" s="86">
        <f>VLOOKUP(G43,[3]分布式发票数据!$A:$E,5,FALSE)</f>
        <v>12689.14</v>
      </c>
      <c r="R43" s="86">
        <f>VLOOKUP(G:G,[4]分布式发票数据!$A:$E,4,FALSE)</f>
        <v>36138</v>
      </c>
      <c r="S43" s="86">
        <f>VLOOKUP(G:G,[4]分布式发票数据!$A:$E,5,FALSE)</f>
        <v>13168.69</v>
      </c>
      <c r="T43" s="86">
        <f>VLOOKUP(G43,[5]分布式发票数据!$A$4:$E$193,4,FALSE)</f>
        <v>45734</v>
      </c>
      <c r="U43" s="86">
        <f>VLOOKUP(G43,[5]分布式发票数据!$A$4:$E$193,5,FALSE)</f>
        <v>16665.47</v>
      </c>
      <c r="V43" s="86">
        <f>VLOOKUP(G43,'[8]2023年4-6月'!$A$4:$E$193,5,FALSE)</f>
        <v>56666.6</v>
      </c>
      <c r="W43" s="86">
        <f t="shared" si="8"/>
        <v>73332.07</v>
      </c>
      <c r="X43" s="86">
        <f>VLOOKUP(G43,[6]分布式发票数据!$A$4:$D$193,4,FALSE)</f>
        <v>35370</v>
      </c>
      <c r="Y43" s="86">
        <f>VLOOKUP(G43,[6]分布式发票数据!$A$4:$E$193,5,FALSE)</f>
        <v>12888.83</v>
      </c>
      <c r="Z43" s="86">
        <f>VLOOKUP(G43,[9]分布式发票数据!$A$4:$E$193,4,FALSE)</f>
        <v>42804</v>
      </c>
      <c r="AA43" s="86">
        <f>VLOOKUP(G43,[9]分布式发票数据!$A$4:$E$193,5,FALSE)</f>
        <v>15597.78</v>
      </c>
      <c r="AB43" s="86">
        <f>VLOOKUP(G43,[10]分布式发票数据!$A:$D,4,FALSE)</f>
        <v>36610</v>
      </c>
      <c r="AC43" s="86">
        <f>VLOOKUP(G43,[10]分布式发票数据!$A:$E,5,FALSE)</f>
        <v>13340.68</v>
      </c>
      <c r="AD43" s="86">
        <f>VLOOKUP(G43,[12]sheet1!$G:$S,13,FALSE)</f>
        <v>44556</v>
      </c>
      <c r="AE43" s="86">
        <f>VLOOKUP(G43,[12]sheet1!$G:$X,18,FALSE)</f>
        <v>16236.21</v>
      </c>
      <c r="AF43" s="86">
        <f>VLOOKUP(G43,[11]Sheet1!$B:$E,4,FALSE)</f>
        <v>55739.11</v>
      </c>
      <c r="AG43" s="86">
        <f t="shared" si="9"/>
        <v>71975.32</v>
      </c>
      <c r="AH43" s="86">
        <f>VLOOKUP(G43,[13]Sheet1!$C$1:$H$65536,6,FALSE)</f>
        <v>38726</v>
      </c>
      <c r="AI43" s="86">
        <f>VLOOKUP(G43,[13]Sheet1!$C$1:$I$65536,7,FALSE)</f>
        <v>14111.75</v>
      </c>
      <c r="AJ43" s="86">
        <f>VLOOKUP(G43,[14]Sheet1!$E$1:$I$65536,5,FALSE)</f>
        <v>18805.35</v>
      </c>
      <c r="AK43" s="86">
        <f>VLOOKUP(G43,[15]Sheet1!$E$1:$I$65536,5,FALSE)</f>
        <v>21636.39</v>
      </c>
      <c r="AL43" s="92">
        <f t="shared" si="10"/>
        <v>40441.74</v>
      </c>
      <c r="AM43" s="92">
        <f t="shared" si="11"/>
        <v>54553.49</v>
      </c>
      <c r="AN43" s="1">
        <f>VLOOKUP(G43,[16]分布式营销结算明细接收数据!$E:$K,7,FALSE)</f>
        <v>28106</v>
      </c>
      <c r="AO43" s="1">
        <f>VLOOKUP(G43,[16]分布式营销结算明细接收数据!$E:$O,11,FALSE)</f>
        <v>10241.83</v>
      </c>
      <c r="AP43" s="1">
        <f>VLOOKUP(G43,[16]分布式营销结算明细接收数据!$E:$R,14,FALSE)</f>
        <v>13648.27</v>
      </c>
      <c r="AQ43" s="1">
        <f t="shared" si="12"/>
        <v>23890.1</v>
      </c>
      <c r="AR43" s="95">
        <f t="shared" si="13"/>
        <v>411314.63</v>
      </c>
    </row>
    <row r="44" ht="16" customHeight="1" spans="1:44">
      <c r="A44" s="12">
        <v>39</v>
      </c>
      <c r="B44" s="71"/>
      <c r="C44" s="72" t="s">
        <v>103</v>
      </c>
      <c r="D44" s="17"/>
      <c r="E44" s="17">
        <v>420</v>
      </c>
      <c r="F44" s="57"/>
      <c r="G44" s="133" t="s">
        <v>104</v>
      </c>
      <c r="H44" s="58">
        <f>VLOOKUP(G44,[1]分布式发票数据!$A:$D,4)</f>
        <v>38311</v>
      </c>
      <c r="I44" s="58">
        <f>VLOOKUP(G44,[1]分布式发票数据!$A:$E,5,FALSE)</f>
        <v>13960.53</v>
      </c>
      <c r="J44" s="20">
        <f>VLOOKUP(G44,[2]分布式发票数据!$A:$D,4,FALSE)</f>
        <v>37121</v>
      </c>
      <c r="K44" s="20">
        <f>VLOOKUP(G44,[2]分布式发票数据!$A:$E,5,FALSE)</f>
        <v>13526.89</v>
      </c>
      <c r="L44" s="84">
        <v>50390</v>
      </c>
      <c r="M44" s="85">
        <v>18362.12</v>
      </c>
      <c r="N44" s="20">
        <f>VLOOKUP(G44,'[7]2022年12月-2023年3月'!$A$4:$E$193,5,FALSE)</f>
        <v>80372.14</v>
      </c>
      <c r="O44" s="20">
        <f t="shared" si="7"/>
        <v>98734.26</v>
      </c>
      <c r="P44" s="86">
        <f>VLOOKUP(G44,[3]分布式发票数据!$A:$E,4,FALSE)</f>
        <v>38928</v>
      </c>
      <c r="Q44" s="86">
        <f>VLOOKUP(G44,[3]分布式发票数据!$A:$E,5,FALSE)</f>
        <v>14185.36</v>
      </c>
      <c r="R44" s="86">
        <f>VLOOKUP(G:G,[4]分布式发票数据!$A:$E,4,FALSE)</f>
        <v>41410</v>
      </c>
      <c r="S44" s="86">
        <f>VLOOKUP(G:G,[4]分布式发票数据!$A:$E,5,FALSE)</f>
        <v>15089.8</v>
      </c>
      <c r="T44" s="86">
        <f>VLOOKUP(G44,[5]分布式发票数据!$A$4:$E$193,4,FALSE)</f>
        <v>47809</v>
      </c>
      <c r="U44" s="86">
        <f>VLOOKUP(G44,[5]分布式发票数据!$A$4:$E$193,5,FALSE)</f>
        <v>17421.6</v>
      </c>
      <c r="V44" s="86">
        <f>VLOOKUP(G44,'[8]2023年4-6月'!$A$4:$E$193,5,FALSE)</f>
        <v>62228.19</v>
      </c>
      <c r="W44" s="86">
        <f t="shared" si="8"/>
        <v>79649.79</v>
      </c>
      <c r="X44" s="86">
        <f>VLOOKUP(G44,[6]分布式发票数据!$A$4:$D$193,4,FALSE)</f>
        <v>39947</v>
      </c>
      <c r="Y44" s="86">
        <f>VLOOKUP(G44,[6]分布式发票数据!$A$4:$E$193,5,FALSE)</f>
        <v>14556.69</v>
      </c>
      <c r="Z44" s="86">
        <f>VLOOKUP(G44,[9]分布式发票数据!$A$4:$E$193,4,FALSE)</f>
        <v>42838</v>
      </c>
      <c r="AA44" s="86">
        <f>VLOOKUP(G44,[9]分布式发票数据!$A$4:$E$193,5,FALSE)</f>
        <v>15610.17</v>
      </c>
      <c r="AB44" s="86">
        <f>VLOOKUP(G44,[10]分布式发票数据!$A:$D,4,FALSE)</f>
        <v>36619</v>
      </c>
      <c r="AC44" s="86">
        <f>VLOOKUP(G44,[10]分布式发票数据!$A:$E,5,FALSE)</f>
        <v>13343.96</v>
      </c>
      <c r="AD44" s="86">
        <f>VLOOKUP(G44,[12]sheet1!$G:$S,13,FALSE)</f>
        <v>45541</v>
      </c>
      <c r="AE44" s="86">
        <f>VLOOKUP(G44,[12]sheet1!$G:$X,18,FALSE)</f>
        <v>16595.14</v>
      </c>
      <c r="AF44" s="86">
        <f>VLOOKUP(G44,[11]Sheet1!$B:$E,4,FALSE)</f>
        <v>57982.58</v>
      </c>
      <c r="AG44" s="86">
        <f t="shared" si="9"/>
        <v>74577.72</v>
      </c>
      <c r="AH44" s="86">
        <f>VLOOKUP(G44,[13]Sheet1!$C$1:$H$65536,6,FALSE)</f>
        <v>40667</v>
      </c>
      <c r="AI44" s="86">
        <f>VLOOKUP(G44,[13]Sheet1!$C$1:$I$65536,7,FALSE)</f>
        <v>14819.05</v>
      </c>
      <c r="AJ44" s="86">
        <f>VLOOKUP(G44,[14]Sheet1!$E$1:$I$65536,5,FALSE)</f>
        <v>19747.9</v>
      </c>
      <c r="AK44" s="86">
        <f>VLOOKUP(G44,[15]Sheet1!$E$1:$I$65536,5,FALSE)</f>
        <v>22114.71</v>
      </c>
      <c r="AL44" s="92">
        <f t="shared" si="10"/>
        <v>41862.61</v>
      </c>
      <c r="AM44" s="92">
        <f t="shared" si="11"/>
        <v>56681.66</v>
      </c>
      <c r="AN44" s="1">
        <f>VLOOKUP(G44,[16]分布式营销结算明细接收数据!$E:$K,7,FALSE)</f>
        <v>30109</v>
      </c>
      <c r="AO44" s="1">
        <f>VLOOKUP(G44,[16]分布式营销结算明细接收数据!$E:$O,11,FALSE)</f>
        <v>10971.72</v>
      </c>
      <c r="AP44" s="1">
        <f>VLOOKUP(G44,[16]分布式营销结算明细接收数据!$E:$R,14,FALSE)</f>
        <v>14620.93</v>
      </c>
      <c r="AQ44" s="1">
        <f t="shared" si="12"/>
        <v>25592.65</v>
      </c>
      <c r="AR44" s="95">
        <f t="shared" si="13"/>
        <v>435509.48</v>
      </c>
    </row>
    <row r="45" ht="16" customHeight="1" spans="1:44">
      <c r="A45" s="12">
        <v>40</v>
      </c>
      <c r="B45" s="71"/>
      <c r="C45" s="72"/>
      <c r="D45" s="17"/>
      <c r="E45" s="17"/>
      <c r="F45" s="57"/>
      <c r="G45" s="133" t="s">
        <v>105</v>
      </c>
      <c r="H45" s="58">
        <f>VLOOKUP(G45,[1]分布式发票数据!$A:$D,4)</f>
        <v>43499</v>
      </c>
      <c r="I45" s="58">
        <f>VLOOKUP(G45,[1]分布式发票数据!$A:$E,5,FALSE)</f>
        <v>15851.04</v>
      </c>
      <c r="J45" s="20">
        <f>VLOOKUP(G45,[2]分布式发票数据!$A:$D,4,FALSE)</f>
        <v>36380</v>
      </c>
      <c r="K45" s="20">
        <f>VLOOKUP(G45,[2]分布式发票数据!$A:$E,5,FALSE)</f>
        <v>13256.87</v>
      </c>
      <c r="L45" s="84">
        <v>52074</v>
      </c>
      <c r="M45" s="85">
        <v>18975.77</v>
      </c>
      <c r="N45" s="20">
        <f>VLOOKUP(G45,'[7]2022年12月-2023年3月'!$A$4:$E$193,5,FALSE)</f>
        <v>85467.54</v>
      </c>
      <c r="O45" s="20">
        <f t="shared" si="7"/>
        <v>104443.31</v>
      </c>
      <c r="P45" s="86">
        <f>VLOOKUP(G45,[3]分布式发票数据!$A:$E,4,FALSE)</f>
        <v>39664</v>
      </c>
      <c r="Q45" s="86">
        <f>VLOOKUP(G45,[3]分布式发票数据!$A:$E,5,FALSE)</f>
        <v>14453.56</v>
      </c>
      <c r="R45" s="86">
        <f>VLOOKUP(G:G,[4]分布式发票数据!$A:$E,4,FALSE)</f>
        <v>44147</v>
      </c>
      <c r="S45" s="86">
        <f>VLOOKUP(G:G,[4]分布式发票数据!$A:$E,5,FALSE)</f>
        <v>16087.17</v>
      </c>
      <c r="T45" s="86">
        <f>VLOOKUP(G45,[5]分布式发票数据!$A$4:$E$193,4,FALSE)</f>
        <v>44608</v>
      </c>
      <c r="U45" s="86">
        <f>VLOOKUP(G45,[5]分布式发票数据!$A$4:$E$193,5,FALSE)</f>
        <v>16255.16</v>
      </c>
      <c r="V45" s="86">
        <f>VLOOKUP(G45,'[8]2023年4-6月'!$A$4:$E$193,5,FALSE)</f>
        <v>62360.26</v>
      </c>
      <c r="W45" s="86">
        <f t="shared" si="8"/>
        <v>78615.42</v>
      </c>
      <c r="X45" s="86">
        <f>VLOOKUP(G45,[6]分布式发票数据!$A$4:$D$193,4,FALSE)</f>
        <v>18262</v>
      </c>
      <c r="Y45" s="86">
        <f>VLOOKUP(G45,[6]分布式发票数据!$A$4:$E$193,5,FALSE)</f>
        <v>6654.67</v>
      </c>
      <c r="Z45" s="86">
        <f>VLOOKUP(G45,[9]分布式发票数据!$A$4:$E$193,4,FALSE)</f>
        <v>37717</v>
      </c>
      <c r="AA45" s="86">
        <f>VLOOKUP(G45,[9]分布式发票数据!$A$4:$E$193,5,FALSE)</f>
        <v>13744.07</v>
      </c>
      <c r="AB45" s="86">
        <f>VLOOKUP(G45,[10]分布式发票数据!$A:$D,4,FALSE)</f>
        <v>38590</v>
      </c>
      <c r="AC45" s="86">
        <f>VLOOKUP(G45,[10]分布式发票数据!$A:$E,5,FALSE)</f>
        <v>14062.2</v>
      </c>
      <c r="AD45" s="86">
        <f>VLOOKUP(G45,[12]sheet1!$G:$S,13,FALSE)</f>
        <v>49510</v>
      </c>
      <c r="AE45" s="86">
        <f>VLOOKUP(G45,[12]sheet1!$G:$X,18,FALSE)</f>
        <v>18041.44</v>
      </c>
      <c r="AF45" s="86">
        <f>VLOOKUP(G45,[11]Sheet1!$B:$E,4,FALSE)</f>
        <v>45922.71</v>
      </c>
      <c r="AG45" s="86">
        <f t="shared" si="9"/>
        <v>63964.15</v>
      </c>
      <c r="AH45" s="86">
        <f>VLOOKUP(G45,[13]Sheet1!$C$1:$H$65536,6,FALSE)</f>
        <v>43810</v>
      </c>
      <c r="AI45" s="86">
        <f>VLOOKUP(G45,[13]Sheet1!$C$1:$I$65536,7,FALSE)</f>
        <v>15964.36</v>
      </c>
      <c r="AJ45" s="86">
        <f>VLOOKUP(G45,[14]Sheet1!$E$1:$I$65536,5,FALSE)</f>
        <v>21274.14</v>
      </c>
      <c r="AK45" s="86">
        <f>VLOOKUP(G45,[15]Sheet1!$E$1:$I$65536,5,FALSE)</f>
        <v>24042.06</v>
      </c>
      <c r="AL45" s="92">
        <f t="shared" si="10"/>
        <v>45316.2</v>
      </c>
      <c r="AM45" s="92">
        <f t="shared" si="11"/>
        <v>61280.56</v>
      </c>
      <c r="AN45" s="1">
        <f>VLOOKUP(G45,[16]分布式营销结算明细接收数据!$E:$K,7,FALSE)</f>
        <v>30509</v>
      </c>
      <c r="AO45" s="1">
        <f>VLOOKUP(G45,[16]分布式营销结算明细接收数据!$E:$O,11,FALSE)</f>
        <v>11117.48</v>
      </c>
      <c r="AP45" s="1">
        <f>VLOOKUP(G45,[16]分布式营销结算明细接收数据!$E:$R,14,FALSE)</f>
        <v>14815.17</v>
      </c>
      <c r="AQ45" s="1">
        <f t="shared" si="12"/>
        <v>25932.65</v>
      </c>
      <c r="AR45" s="95">
        <f t="shared" si="13"/>
        <v>428345.67</v>
      </c>
    </row>
    <row r="46" ht="16" customHeight="1" spans="1:44">
      <c r="A46" s="12">
        <v>41</v>
      </c>
      <c r="B46" s="71"/>
      <c r="C46" s="72" t="s">
        <v>106</v>
      </c>
      <c r="D46" s="17"/>
      <c r="E46" s="17">
        <v>420</v>
      </c>
      <c r="F46" s="57"/>
      <c r="G46" s="133" t="s">
        <v>107</v>
      </c>
      <c r="H46" s="58">
        <f>VLOOKUP(G46,[1]分布式发票数据!$A:$D,4)</f>
        <v>15709</v>
      </c>
      <c r="I46" s="58">
        <f>VLOOKUP(G46,[1]分布式发票数据!$A:$E,5,FALSE)</f>
        <v>5724.36</v>
      </c>
      <c r="J46" s="20">
        <f>VLOOKUP(G46,[2]分布式发票数据!$A:$D,4,FALSE)</f>
        <v>16210</v>
      </c>
      <c r="K46" s="20">
        <f>VLOOKUP(G46,[2]分布式发票数据!$A:$E,5,FALSE)</f>
        <v>5906.92</v>
      </c>
      <c r="L46" s="84">
        <v>23251</v>
      </c>
      <c r="M46" s="85">
        <v>8472.66</v>
      </c>
      <c r="N46" s="20">
        <f>VLOOKUP(G46,'[7]2022年12月-2023年3月'!$A$4:$E$193,5,FALSE)</f>
        <v>33922.57</v>
      </c>
      <c r="O46" s="20">
        <f t="shared" si="7"/>
        <v>42395.23</v>
      </c>
      <c r="P46" s="86">
        <f>VLOOKUP(G46,[3]分布式发票数据!$A:$E,4,FALSE)</f>
        <v>18641</v>
      </c>
      <c r="Q46" s="86">
        <f>VLOOKUP(G46,[3]分布式发票数据!$A:$E,5,FALSE)</f>
        <v>6792.78</v>
      </c>
      <c r="R46" s="86">
        <f>VLOOKUP(G:G,[4]分布式发票数据!$A:$E,4,FALSE)</f>
        <v>19823</v>
      </c>
      <c r="S46" s="86">
        <f>VLOOKUP(G:G,[4]分布式发票数据!$A:$E,5,FALSE)</f>
        <v>7223.5</v>
      </c>
      <c r="T46" s="86">
        <f>VLOOKUP(G46,[5]分布式发票数据!$A$4:$E$193,4,FALSE)</f>
        <v>22899</v>
      </c>
      <c r="U46" s="86">
        <f>VLOOKUP(G46,[5]分布式发票数据!$A$4:$E$193,5,FALSE)</f>
        <v>8344.4</v>
      </c>
      <c r="V46" s="86">
        <f>VLOOKUP(G46,'[8]2023年4-6月'!$A$4:$E$193,5,FALSE)</f>
        <v>29797.87</v>
      </c>
      <c r="W46" s="86">
        <f t="shared" si="8"/>
        <v>38142.27</v>
      </c>
      <c r="X46" s="86">
        <f>VLOOKUP(G46,[6]分布式发票数据!$A$4:$D$193,4,FALSE)</f>
        <v>19070</v>
      </c>
      <c r="Y46" s="86">
        <f>VLOOKUP(G46,[6]分布式发票数据!$A$4:$E$193,5,FALSE)</f>
        <v>6949.11</v>
      </c>
      <c r="Z46" s="86">
        <f>VLOOKUP(G46,[9]分布式发票数据!$A$4:$E$193,4,FALSE)</f>
        <v>20101</v>
      </c>
      <c r="AA46" s="86">
        <f>VLOOKUP(G46,[9]分布式发票数据!$A$4:$E$193,5,FALSE)</f>
        <v>7324.8</v>
      </c>
      <c r="AB46" s="86">
        <f>VLOOKUP(G46,[10]分布式发票数据!$A:$D,4,FALSE)</f>
        <v>17030</v>
      </c>
      <c r="AC46" s="86">
        <f>VLOOKUP(G46,[10]分布式发票数据!$A:$E,5,FALSE)</f>
        <v>6205.73</v>
      </c>
      <c r="AD46" s="86">
        <f>VLOOKUP(G46,[12]sheet1!$G:$S,13,FALSE)</f>
        <v>16020</v>
      </c>
      <c r="AE46" s="86">
        <f>VLOOKUP(G46,[12]sheet1!$G:$X,18,FALSE)</f>
        <v>5837.69</v>
      </c>
      <c r="AF46" s="86">
        <f>VLOOKUP(G46,[11]Sheet1!$B:$E,4,FALSE)</f>
        <v>27291.21</v>
      </c>
      <c r="AG46" s="86">
        <f t="shared" si="9"/>
        <v>33128.9</v>
      </c>
      <c r="AH46" s="86">
        <f>VLOOKUP(G46,[13]Sheet1!$C$1:$H$65536,6,FALSE)</f>
        <v>16151</v>
      </c>
      <c r="AI46" s="86">
        <f>VLOOKUP(G46,[13]Sheet1!$C$1:$I$65536,7,FALSE)</f>
        <v>5885.42</v>
      </c>
      <c r="AJ46" s="86">
        <f>VLOOKUP(G46,[14]Sheet1!$E$1:$I$65536,5,FALSE)</f>
        <v>7842.93</v>
      </c>
      <c r="AK46" s="86">
        <f>VLOOKUP(G46,[15]Sheet1!$E$1:$I$65536,5,FALSE)</f>
        <v>7779.31</v>
      </c>
      <c r="AL46" s="92">
        <f t="shared" si="10"/>
        <v>15622.24</v>
      </c>
      <c r="AM46" s="92">
        <f t="shared" si="11"/>
        <v>21507.66</v>
      </c>
      <c r="AN46" s="1">
        <f>VLOOKUP(G46,[16]分布式营销结算明细接收数据!$E:$K,7,FALSE)</f>
        <v>9061</v>
      </c>
      <c r="AO46" s="1">
        <f>VLOOKUP(G46,[16]分布式营销结算明细接收数据!$E:$O,11,FALSE)</f>
        <v>3301.83</v>
      </c>
      <c r="AP46" s="1">
        <f>VLOOKUP(G46,[16]分布式营销结算明细接收数据!$E:$R,14,FALSE)</f>
        <v>4400.02</v>
      </c>
      <c r="AQ46" s="1">
        <f t="shared" si="12"/>
        <v>7701.85</v>
      </c>
      <c r="AR46" s="95">
        <f t="shared" si="13"/>
        <v>189003.11</v>
      </c>
    </row>
    <row r="47" ht="16" customHeight="1" spans="1:44">
      <c r="A47" s="12">
        <v>42</v>
      </c>
      <c r="B47" s="71"/>
      <c r="C47" s="72" t="s">
        <v>108</v>
      </c>
      <c r="D47" s="17"/>
      <c r="E47" s="17">
        <v>427</v>
      </c>
      <c r="F47" s="57"/>
      <c r="G47" s="133" t="s">
        <v>109</v>
      </c>
      <c r="H47" s="58">
        <f>VLOOKUP(G47,[1]分布式发票数据!$A:$D,4)</f>
        <v>17275</v>
      </c>
      <c r="I47" s="58">
        <f>VLOOKUP(G47,[1]分布式发票数据!$A:$E,5,FALSE)</f>
        <v>6295.01</v>
      </c>
      <c r="J47" s="20">
        <f>VLOOKUP(G47,[2]分布式发票数据!$A:$D,4,FALSE)</f>
        <v>15007</v>
      </c>
      <c r="K47" s="20">
        <f>VLOOKUP(G47,[2]分布式发票数据!$A:$E,5,FALSE)</f>
        <v>5468.55</v>
      </c>
      <c r="L47" s="84">
        <v>20272</v>
      </c>
      <c r="M47" s="85">
        <v>7387.12</v>
      </c>
      <c r="N47" s="20">
        <f>VLOOKUP(G47,'[7]2022年12月-2023年3月'!$A$4:$E$193,5,FALSE)</f>
        <v>34104.17</v>
      </c>
      <c r="O47" s="20">
        <f t="shared" si="7"/>
        <v>41491.29</v>
      </c>
      <c r="P47" s="86">
        <f>VLOOKUP(G47,[3]分布式发票数据!$A:$E,4,FALSE)</f>
        <v>15512</v>
      </c>
      <c r="Q47" s="86">
        <f>VLOOKUP(G47,[3]分布式发票数据!$A:$E,5,FALSE)</f>
        <v>5652.57</v>
      </c>
      <c r="R47" s="86">
        <f>VLOOKUP(G:G,[4]分布式发票数据!$A:$E,4,FALSE)</f>
        <v>17071</v>
      </c>
      <c r="S47" s="86">
        <f>VLOOKUP(G:G,[4]分布式发票数据!$A:$E,5,FALSE)</f>
        <v>6220.67</v>
      </c>
      <c r="T47" s="86">
        <f>VLOOKUP(G47,[5]分布式发票数据!$A$4:$E$193,4,FALSE)</f>
        <v>19124</v>
      </c>
      <c r="U47" s="86">
        <f>VLOOKUP(G47,[5]分布式发票数据!$A$4:$E$193,5,FALSE)</f>
        <v>6968.79</v>
      </c>
      <c r="V47" s="86">
        <f>VLOOKUP(G47,'[8]2023年4-6月'!$A$4:$E$193,5,FALSE)</f>
        <v>25108.92</v>
      </c>
      <c r="W47" s="86">
        <f t="shared" si="8"/>
        <v>32077.71</v>
      </c>
      <c r="X47" s="86">
        <f>VLOOKUP(G47,[6]分布式发票数据!$A$4:$D$193,4,FALSE)</f>
        <v>16246</v>
      </c>
      <c r="Y47" s="86">
        <f>VLOOKUP(G47,[6]分布式发票数据!$A$4:$E$193,5,FALSE)</f>
        <v>5920.04</v>
      </c>
      <c r="Z47" s="86">
        <f>VLOOKUP(G47,[9]分布式发票数据!$A$4:$E$193,4,FALSE)</f>
        <v>17340</v>
      </c>
      <c r="AA47" s="86">
        <f>VLOOKUP(G47,[9]分布式发票数据!$A$4:$E$193,5,FALSE)</f>
        <v>6318.7</v>
      </c>
      <c r="AB47" s="86">
        <f>VLOOKUP(G47,[10]分布式发票数据!$A:$D,4,FALSE)</f>
        <v>14942</v>
      </c>
      <c r="AC47" s="86">
        <f>VLOOKUP(G47,[10]分布式发票数据!$A:$E,5,FALSE)</f>
        <v>5444.86</v>
      </c>
      <c r="AD47" s="86">
        <f>VLOOKUP(G47,[12]sheet1!$G:$S,13,FALSE)</f>
        <v>18992</v>
      </c>
      <c r="AE47" s="86">
        <f>VLOOKUP(G47,[12]sheet1!$G:$X,18,FALSE)</f>
        <v>6920.68</v>
      </c>
      <c r="AF47" s="86">
        <f>VLOOKUP(G47,[11]Sheet1!$B:$E,4,FALSE)</f>
        <v>23565.2</v>
      </c>
      <c r="AG47" s="86">
        <f t="shared" si="9"/>
        <v>30485.88</v>
      </c>
      <c r="AH47" s="86">
        <f>VLOOKUP(G47,[13]Sheet1!$C$1:$H$65536,6,FALSE)</f>
        <v>17536</v>
      </c>
      <c r="AI47" s="86">
        <f>VLOOKUP(G47,[13]Sheet1!$C$1:$I$65536,7,FALSE)</f>
        <v>6390.12</v>
      </c>
      <c r="AJ47" s="86">
        <f>VLOOKUP(G47,[14]Sheet1!$E$1:$I$65536,5,FALSE)</f>
        <v>8515.48</v>
      </c>
      <c r="AK47" s="86">
        <f>VLOOKUP(G47,[15]Sheet1!$E$1:$I$65536,5,FALSE)</f>
        <v>9222.52</v>
      </c>
      <c r="AL47" s="92">
        <f t="shared" si="10"/>
        <v>17738</v>
      </c>
      <c r="AM47" s="92">
        <f t="shared" si="11"/>
        <v>24128.12</v>
      </c>
      <c r="AN47" s="1">
        <f>VLOOKUP(G47,[16]分布式营销结算明细接收数据!$E:$K,7,FALSE)</f>
        <v>12230</v>
      </c>
      <c r="AO47" s="1">
        <f>VLOOKUP(G47,[16]分布式营销结算明细接收数据!$E:$O,11,FALSE)</f>
        <v>4456.61</v>
      </c>
      <c r="AP47" s="1">
        <f>VLOOKUP(G47,[16]分布式营销结算明细接收数据!$E:$R,14,FALSE)</f>
        <v>5938.89</v>
      </c>
      <c r="AQ47" s="1">
        <f t="shared" si="12"/>
        <v>10395.5</v>
      </c>
      <c r="AR47" s="95">
        <f t="shared" si="13"/>
        <v>179898.9</v>
      </c>
    </row>
    <row r="48" ht="16" customHeight="1" spans="1:44">
      <c r="A48" s="12">
        <v>43</v>
      </c>
      <c r="B48" s="71"/>
      <c r="C48" s="72" t="s">
        <v>110</v>
      </c>
      <c r="D48" s="17"/>
      <c r="E48" s="17">
        <v>483</v>
      </c>
      <c r="F48" s="57"/>
      <c r="G48" s="133" t="s">
        <v>111</v>
      </c>
      <c r="H48" s="58">
        <f>VLOOKUP(G48,[1]分布式发票数据!$A:$D,4)</f>
        <v>44734</v>
      </c>
      <c r="I48" s="58">
        <f>VLOOKUP(G48,[1]分布式发票数据!$A:$E,5,FALSE)</f>
        <v>16301.07</v>
      </c>
      <c r="J48" s="20">
        <f>VLOOKUP(G48,[2]分布式发票数据!$A:$D,4,FALSE)</f>
        <v>39287</v>
      </c>
      <c r="K48" s="20">
        <f>VLOOKUP(G48,[2]分布式发票数据!$A:$E,5,FALSE)</f>
        <v>14316.18</v>
      </c>
      <c r="L48" s="84">
        <v>51599</v>
      </c>
      <c r="M48" s="85">
        <v>18802.68</v>
      </c>
      <c r="N48" s="20">
        <f>VLOOKUP(G48,'[7]2022年12月-2023年3月'!$A$4:$E$193,5,FALSE)</f>
        <v>87951.87</v>
      </c>
      <c r="O48" s="20">
        <f t="shared" si="7"/>
        <v>106754.55</v>
      </c>
      <c r="P48" s="86">
        <f>VLOOKUP(G48,[3]分布式发票数据!$A:$E,4,FALSE)</f>
        <v>40261</v>
      </c>
      <c r="Q48" s="86">
        <f>VLOOKUP(G48,[3]分布式发票数据!$A:$E,5,FALSE)</f>
        <v>14671.11</v>
      </c>
      <c r="R48" s="86">
        <f>VLOOKUP(G:G,[4]分布式发票数据!$A:$E,4,FALSE)</f>
        <v>44186</v>
      </c>
      <c r="S48" s="86">
        <f>VLOOKUP(G:G,[4]分布式发票数据!$A:$E,5,FALSE)</f>
        <v>16101.38</v>
      </c>
      <c r="T48" s="86">
        <f>VLOOKUP(G48,[5]分布式发票数据!$A$4:$E$193,4,FALSE)</f>
        <v>48402</v>
      </c>
      <c r="U48" s="86">
        <f>VLOOKUP(G48,[5]分布式发票数据!$A$4:$E$193,5,FALSE)</f>
        <v>17637.69</v>
      </c>
      <c r="V48" s="86">
        <f>VLOOKUP(G48,'[8]2023年4-6月'!$A$4:$E$193,5,FALSE)</f>
        <v>64511.47</v>
      </c>
      <c r="W48" s="86">
        <f t="shared" si="8"/>
        <v>82149.16</v>
      </c>
      <c r="X48" s="86">
        <f>VLOOKUP(G48,[6]分布式发票数据!$A$4:$D$193,4,FALSE)</f>
        <v>42296</v>
      </c>
      <c r="Y48" s="86">
        <f>VLOOKUP(G48,[6]分布式发票数据!$A$4:$E$193,5,FALSE)</f>
        <v>15412.66</v>
      </c>
      <c r="Z48" s="86">
        <f>VLOOKUP(G48,[9]分布式发票数据!$A$4:$E$193,4,FALSE)</f>
        <v>45078</v>
      </c>
      <c r="AA48" s="86">
        <f>VLOOKUP(G48,[9]分布式发票数据!$A$4:$E$193,5,FALSE)</f>
        <v>16426.42</v>
      </c>
      <c r="AB48" s="86">
        <f>VLOOKUP(G48,[10]分布式发票数据!$A:$D,4,FALSE)</f>
        <v>39608</v>
      </c>
      <c r="AC48" s="86">
        <f>VLOOKUP(G48,[10]分布式发票数据!$A:$E,5,FALSE)</f>
        <v>14433.16</v>
      </c>
      <c r="AD48" s="86">
        <f>VLOOKUP(G48,[12]sheet1!$G:$S,13,FALSE)</f>
        <v>50299</v>
      </c>
      <c r="AE48" s="86">
        <f>VLOOKUP(G48,[12]sheet1!$G:$X,18,FALSE)</f>
        <v>18328.96</v>
      </c>
      <c r="AF48" s="86">
        <f>VLOOKUP(G48,[11]Sheet1!$B:$E,4,FALSE)</f>
        <v>61662.46</v>
      </c>
      <c r="AG48" s="86">
        <f t="shared" si="9"/>
        <v>79991.42</v>
      </c>
      <c r="AH48" s="86">
        <f>VLOOKUP(G48,[13]Sheet1!$C$1:$H$65536,6,FALSE)</f>
        <v>44701</v>
      </c>
      <c r="AI48" s="86">
        <f>VLOOKUP(G48,[13]Sheet1!$C$1:$I$65536,7,FALSE)</f>
        <v>16289.04</v>
      </c>
      <c r="AJ48" s="86">
        <f>VLOOKUP(G48,[14]Sheet1!$E$1:$I$65536,5,FALSE)</f>
        <v>21706.81</v>
      </c>
      <c r="AK48" s="86">
        <f>VLOOKUP(G48,[15]Sheet1!$E$1:$I$65536,5,FALSE)</f>
        <v>24425.19</v>
      </c>
      <c r="AL48" s="92">
        <f t="shared" si="10"/>
        <v>46132</v>
      </c>
      <c r="AM48" s="92">
        <f t="shared" si="11"/>
        <v>62421.04</v>
      </c>
      <c r="AN48" s="1">
        <f>VLOOKUP(G48,[16]分布式营销结算明细接收数据!$E:$K,7,FALSE)</f>
        <v>34732</v>
      </c>
      <c r="AO48" s="1">
        <f>VLOOKUP(G48,[16]分布式营销结算明细接收数据!$E:$O,11,FALSE)</f>
        <v>12656.34</v>
      </c>
      <c r="AP48" s="1">
        <f>VLOOKUP(G48,[16]分布式营销结算明细接收数据!$E:$R,14,FALSE)</f>
        <v>16865.86</v>
      </c>
      <c r="AQ48" s="1">
        <f t="shared" si="12"/>
        <v>29522.2</v>
      </c>
      <c r="AR48" s="95">
        <f t="shared" si="13"/>
        <v>468500.35</v>
      </c>
    </row>
    <row r="49" ht="16" customHeight="1" spans="1:44">
      <c r="A49" s="12">
        <v>44</v>
      </c>
      <c r="B49" s="71"/>
      <c r="C49" s="72" t="s">
        <v>112</v>
      </c>
      <c r="D49" s="17"/>
      <c r="E49" s="17">
        <v>420</v>
      </c>
      <c r="F49" s="57"/>
      <c r="G49" s="133" t="s">
        <v>113</v>
      </c>
      <c r="H49" s="58">
        <f>VLOOKUP(G49,[1]分布式发票数据!$A:$D,4)</f>
        <v>41357</v>
      </c>
      <c r="I49" s="58">
        <f>VLOOKUP(G49,[1]分布式发票数据!$A:$E,5,FALSE)</f>
        <v>15070.49</v>
      </c>
      <c r="J49" s="20">
        <f>VLOOKUP(G49,[2]分布式发票数据!$A:$D,4,FALSE)</f>
        <v>36942</v>
      </c>
      <c r="K49" s="20">
        <f>VLOOKUP(G49,[2]分布式发票数据!$A:$E,5,FALSE)</f>
        <v>13461.66</v>
      </c>
      <c r="L49" s="84">
        <v>50167</v>
      </c>
      <c r="M49" s="85">
        <v>18280.85</v>
      </c>
      <c r="N49" s="20">
        <f>VLOOKUP(G49,'[7]2022年12月-2023年3月'!$A$4:$E$193,5,FALSE)</f>
        <v>82597.17</v>
      </c>
      <c r="O49" s="20">
        <f t="shared" si="7"/>
        <v>100878.02</v>
      </c>
      <c r="P49" s="86">
        <f>VLOOKUP(G49,[3]分布式发票数据!$A:$E,4,FALSE)</f>
        <v>37152</v>
      </c>
      <c r="Q49" s="86">
        <f>VLOOKUP(G49,[3]分布式发票数据!$A:$E,5,FALSE)</f>
        <v>13538.19</v>
      </c>
      <c r="R49" s="86">
        <f>VLOOKUP(G:G,[4]分布式发票数据!$A:$E,4,FALSE)</f>
        <v>39682</v>
      </c>
      <c r="S49" s="86">
        <f>VLOOKUP(G:G,[4]分布式发票数据!$A:$E,5,FALSE)</f>
        <v>14460.12</v>
      </c>
      <c r="T49" s="86">
        <f>VLOOKUP(G49,[5]分布式发票数据!$A$4:$E$193,4,FALSE)</f>
        <v>47000</v>
      </c>
      <c r="U49" s="86">
        <f>VLOOKUP(G49,[5]分布式发票数据!$A$4:$E$193,5,FALSE)</f>
        <v>17126.8</v>
      </c>
      <c r="V49" s="86">
        <f>VLOOKUP(G49,'[8]2023年4-6月'!$A$4:$E$193,5,FALSE)</f>
        <v>60133.79</v>
      </c>
      <c r="W49" s="86">
        <f t="shared" si="8"/>
        <v>77260.59</v>
      </c>
      <c r="X49" s="86">
        <f>VLOOKUP(G49,[6]分布式发票数据!$A$4:$D$193,4,FALSE)</f>
        <v>39410</v>
      </c>
      <c r="Y49" s="86">
        <f>VLOOKUP(G49,[6]分布式发票数据!$A$4:$E$193,5,FALSE)</f>
        <v>14361</v>
      </c>
      <c r="Z49" s="86">
        <f>VLOOKUP(G49,[9]分布式发票数据!$A$4:$E$193,4,FALSE)</f>
        <v>42352</v>
      </c>
      <c r="AA49" s="86">
        <f>VLOOKUP(G49,[9]分布式发票数据!$A$4:$E$193,5,FALSE)</f>
        <v>15433.07</v>
      </c>
      <c r="AB49" s="86">
        <f>VLOOKUP(G49,[10]分布式发票数据!$A:$D,4,FALSE)</f>
        <v>37075</v>
      </c>
      <c r="AC49" s="86">
        <f>VLOOKUP(G49,[10]分布式发票数据!$A:$E,5,FALSE)</f>
        <v>13510.13</v>
      </c>
      <c r="AD49" s="86">
        <f>VLOOKUP(G49,[12]sheet1!$G:$S,13,FALSE)</f>
        <v>46428</v>
      </c>
      <c r="AE49" s="86">
        <f>VLOOKUP(G49,[12]sheet1!$G:$X,18,FALSE)</f>
        <v>16918.36</v>
      </c>
      <c r="AF49" s="86">
        <f>VLOOKUP(G49,[11]Sheet1!$B:$E,4,FALSE)</f>
        <v>57707.25</v>
      </c>
      <c r="AG49" s="86">
        <f t="shared" si="9"/>
        <v>74625.61</v>
      </c>
      <c r="AH49" s="86">
        <f>VLOOKUP(G49,[13]Sheet1!$C$1:$H$65536,6,FALSE)</f>
        <v>40616</v>
      </c>
      <c r="AI49" s="86">
        <f>VLOOKUP(G49,[13]Sheet1!$C$1:$I$65536,7,FALSE)</f>
        <v>14800.47</v>
      </c>
      <c r="AJ49" s="86">
        <f>VLOOKUP(G49,[14]Sheet1!$E$1:$I$65536,5,FALSE)</f>
        <v>19723.13</v>
      </c>
      <c r="AK49" s="86">
        <f>VLOOKUP(G49,[15]Sheet1!$E$1:$I$65536,5,FALSE)</f>
        <v>22545.44</v>
      </c>
      <c r="AL49" s="92">
        <f t="shared" si="10"/>
        <v>42268.57</v>
      </c>
      <c r="AM49" s="92">
        <f t="shared" si="11"/>
        <v>57069.04</v>
      </c>
      <c r="AN49" s="1">
        <f>VLOOKUP(G49,[16]分布式营销结算明细接收数据!$E:$K,7,FALSE)</f>
        <v>31514</v>
      </c>
      <c r="AO49" s="1">
        <f>VLOOKUP(G49,[16]分布式营销结算明细接收数据!$E:$O,11,FALSE)</f>
        <v>11483.7</v>
      </c>
      <c r="AP49" s="1">
        <f>VLOOKUP(G49,[16]分布式营销结算明细接收数据!$E:$R,14,FALSE)</f>
        <v>15303.2</v>
      </c>
      <c r="AQ49" s="1">
        <f t="shared" si="12"/>
        <v>26786.9</v>
      </c>
      <c r="AR49" s="95">
        <f t="shared" si="13"/>
        <v>436454.82</v>
      </c>
    </row>
    <row r="50" ht="16" customHeight="1" spans="1:44">
      <c r="A50" s="12">
        <v>45</v>
      </c>
      <c r="B50" s="71"/>
      <c r="C50" s="72" t="s">
        <v>114</v>
      </c>
      <c r="D50" s="17"/>
      <c r="E50" s="17">
        <v>420</v>
      </c>
      <c r="F50" s="57"/>
      <c r="G50" s="133" t="s">
        <v>115</v>
      </c>
      <c r="H50" s="58">
        <f>VLOOKUP(G50,[1]分布式发票数据!$A:$D,4)</f>
        <v>41705</v>
      </c>
      <c r="I50" s="58">
        <f>VLOOKUP(G50,[1]分布式发票数据!$A:$E,5,FALSE)</f>
        <v>15197.3</v>
      </c>
      <c r="J50" s="20">
        <f>VLOOKUP(G50,[2]分布式发票数据!$A:$D,4,FALSE)</f>
        <v>37175</v>
      </c>
      <c r="K50" s="20">
        <f>VLOOKUP(G50,[2]分布式发票数据!$A:$E,5,FALSE)</f>
        <v>13546.57</v>
      </c>
      <c r="L50" s="84">
        <v>49726</v>
      </c>
      <c r="M50" s="85">
        <v>18120.15</v>
      </c>
      <c r="N50" s="20">
        <f>VLOOKUP(G50,'[7]2022年12月-2023年3月'!$A$4:$E$193,5,FALSE)</f>
        <v>82616.11</v>
      </c>
      <c r="O50" s="20">
        <f t="shared" si="7"/>
        <v>100736.26</v>
      </c>
      <c r="P50" s="86">
        <f>VLOOKUP(G50,[3]分布式发票数据!$A:$E,4,FALSE)</f>
        <v>38544</v>
      </c>
      <c r="Q50" s="86">
        <f>VLOOKUP(G50,[3]分布式发票数据!$A:$E,5,FALSE)</f>
        <v>14045.43</v>
      </c>
      <c r="R50" s="86">
        <f>VLOOKUP(G:G,[4]分布式发票数据!$A:$E,4,FALSE)</f>
        <v>39881</v>
      </c>
      <c r="S50" s="86">
        <f>VLOOKUP(G:G,[4]分布式发票数据!$A:$E,5,FALSE)</f>
        <v>14532.64</v>
      </c>
      <c r="T50" s="86">
        <f>VLOOKUP(G50,[5]分布式发票数据!$A$4:$E$193,4,FALSE)</f>
        <v>46100</v>
      </c>
      <c r="U50" s="86">
        <f>VLOOKUP(G50,[5]分布式发票数据!$A$4:$E$193,5,FALSE)</f>
        <v>16798.84</v>
      </c>
      <c r="V50" s="86">
        <f>VLOOKUP(G50,'[8]2023年4-6月'!$A$4:$E$193,5,FALSE)</f>
        <v>60469.34</v>
      </c>
      <c r="W50" s="86">
        <f t="shared" si="8"/>
        <v>77268.18</v>
      </c>
      <c r="X50" s="86">
        <f>VLOOKUP(G50,[6]分布式发票数据!$A$4:$D$193,4,FALSE)</f>
        <v>39815</v>
      </c>
      <c r="Y50" s="86">
        <f>VLOOKUP(G50,[6]分布式发票数据!$A$4:$E$193,5,FALSE)</f>
        <v>14508.59</v>
      </c>
      <c r="Z50" s="86">
        <f>VLOOKUP(G50,[9]分布式发票数据!$A$4:$E$193,4,FALSE)</f>
        <v>42672</v>
      </c>
      <c r="AA50" s="86">
        <f>VLOOKUP(G50,[9]分布式发票数据!$A$4:$E$193,5,FALSE)</f>
        <v>15549.68</v>
      </c>
      <c r="AB50" s="86">
        <f>VLOOKUP(G50,[10]分布式发票数据!$A:$D,4,FALSE)</f>
        <v>37477</v>
      </c>
      <c r="AC50" s="86">
        <f>VLOOKUP(G50,[10]分布式发票数据!$A:$E,5,FALSE)</f>
        <v>13656.62</v>
      </c>
      <c r="AD50" s="86">
        <f>VLOOKUP(G50,[12]sheet1!$G:$S,13,FALSE)</f>
        <v>46603</v>
      </c>
      <c r="AE50" s="86">
        <f>VLOOKUP(G50,[12]sheet1!$G:$X,18,FALSE)</f>
        <v>16982.13</v>
      </c>
      <c r="AF50" s="86">
        <f>VLOOKUP(G50,[11]Sheet1!$B:$E,4,FALSE)</f>
        <v>58254.51</v>
      </c>
      <c r="AG50" s="86">
        <f t="shared" si="9"/>
        <v>75236.64</v>
      </c>
      <c r="AH50" s="86">
        <f>VLOOKUP(G50,[13]Sheet1!$C$1:$H$65536,6,FALSE)</f>
        <v>41718</v>
      </c>
      <c r="AI50" s="86">
        <f>VLOOKUP(G50,[13]Sheet1!$C$1:$I$65536,7,FALSE)</f>
        <v>15202.04</v>
      </c>
      <c r="AJ50" s="86">
        <f>VLOOKUP(G50,[14]Sheet1!$E$1:$I$65536,5,FALSE)</f>
        <v>20258.26</v>
      </c>
      <c r="AK50" s="86">
        <f>VLOOKUP(G50,[15]Sheet1!$E$1:$I$65536,5,FALSE)</f>
        <v>22630.42</v>
      </c>
      <c r="AL50" s="92">
        <f t="shared" si="10"/>
        <v>42888.68</v>
      </c>
      <c r="AM50" s="92">
        <f t="shared" si="11"/>
        <v>58090.72</v>
      </c>
      <c r="AN50" s="1">
        <f>VLOOKUP(G50,[16]分布式营销结算明细接收数据!$E:$K,7,FALSE)</f>
        <v>33862</v>
      </c>
      <c r="AO50" s="1">
        <f>VLOOKUP(G50,[16]分布式营销结算明细接收数据!$E:$O,11,FALSE)</f>
        <v>12339.31</v>
      </c>
      <c r="AP50" s="1">
        <f>VLOOKUP(G50,[16]分布式营销结算明细接收数据!$E:$R,14,FALSE)</f>
        <v>16443.39</v>
      </c>
      <c r="AQ50" s="1">
        <f t="shared" si="12"/>
        <v>28782.7</v>
      </c>
      <c r="AR50" s="95">
        <f t="shared" si="13"/>
        <v>441151.33</v>
      </c>
    </row>
    <row r="51" ht="16" customHeight="1" spans="1:44">
      <c r="A51" s="12">
        <v>46</v>
      </c>
      <c r="B51" s="71"/>
      <c r="C51" s="73" t="s">
        <v>116</v>
      </c>
      <c r="D51" s="74"/>
      <c r="E51" s="74"/>
      <c r="F51" s="75">
        <v>399</v>
      </c>
      <c r="G51" s="133" t="s">
        <v>117</v>
      </c>
      <c r="H51" s="58">
        <f>VLOOKUP(G51,[1]分布式发票数据!$A:$D,4)</f>
        <v>47968</v>
      </c>
      <c r="I51" s="58">
        <f>VLOOKUP(G51,[1]分布式发票数据!$A:$E,5,FALSE)</f>
        <v>17479.54</v>
      </c>
      <c r="J51" s="20">
        <f>VLOOKUP(G51,[2]分布式发票数据!$A:$D,4,FALSE)</f>
        <v>40168</v>
      </c>
      <c r="K51" s="20">
        <f>VLOOKUP(G51,[2]分布式发票数据!$A:$E,5,FALSE)</f>
        <v>14637.22</v>
      </c>
      <c r="L51" s="84">
        <v>55804</v>
      </c>
      <c r="M51" s="85">
        <v>20334.98</v>
      </c>
      <c r="N51" s="20">
        <f>VLOOKUP(G51,'[7]2022年12月-2023年3月'!$A$4:$E$193,5,FALSE)</f>
        <v>91716.72</v>
      </c>
      <c r="O51" s="20">
        <f t="shared" si="7"/>
        <v>112051.7</v>
      </c>
      <c r="P51" s="86">
        <f>VLOOKUP(G51,[3]分布式发票数据!$A:$E,4,FALSE)</f>
        <v>42211</v>
      </c>
      <c r="Q51" s="86">
        <f>VLOOKUP(G51,[3]分布式发票数据!$A:$E,5,FALSE)</f>
        <v>15381.69</v>
      </c>
      <c r="R51" s="86">
        <f>VLOOKUP(G:G,[4]分布式发票数据!$A:$E,4,FALSE)</f>
        <v>46550</v>
      </c>
      <c r="S51" s="86">
        <f>VLOOKUP(G:G,[4]分布式发票数据!$A:$E,5,FALSE)</f>
        <v>16962.82</v>
      </c>
      <c r="T51" s="86">
        <f>VLOOKUP(G51,[5]分布式发票数据!$A$4:$E$193,4,FALSE)</f>
        <v>50135</v>
      </c>
      <c r="U51" s="86">
        <f>VLOOKUP(G51,[5]分布式发票数据!$A$4:$E$193,5,FALSE)</f>
        <v>18269.19</v>
      </c>
      <c r="V51" s="86">
        <f>VLOOKUP(G51,'[8]2023年4-6月'!$A$4:$E$193,5,FALSE)</f>
        <v>67447.9</v>
      </c>
      <c r="W51" s="86">
        <f t="shared" si="8"/>
        <v>85717.09</v>
      </c>
      <c r="X51" s="86">
        <f>VLOOKUP(G51,[6]分布式发票数据!$A$4:$D$193,4,FALSE)</f>
        <v>43476</v>
      </c>
      <c r="Y51" s="86">
        <f>VLOOKUP(G51,[6]分布式发票数据!$A$4:$E$193,5,FALSE)</f>
        <v>15842.65</v>
      </c>
      <c r="Z51" s="86">
        <f>VLOOKUP(G51,[9]分布式发票数据!$A$4:$E$193,4,FALSE)</f>
        <v>45194</v>
      </c>
      <c r="AA51" s="86">
        <f>VLOOKUP(G51,[9]分布式发票数据!$A$4:$E$193,5,FALSE)</f>
        <v>16468.69</v>
      </c>
      <c r="AB51" s="86">
        <f>VLOOKUP(G51,[10]分布式发票数据!$A:$D,4,FALSE)</f>
        <v>40404</v>
      </c>
      <c r="AC51" s="86">
        <f>VLOOKUP(G51,[10]分布式发票数据!$A:$E,5,FALSE)</f>
        <v>14723.22</v>
      </c>
      <c r="AD51" s="86">
        <f>VLOOKUP(G51,[12]sheet1!$G:$S,13,FALSE)</f>
        <v>51562</v>
      </c>
      <c r="AE51" s="86">
        <f>VLOOKUP(G51,[12]sheet1!$G:$X,18,FALSE)</f>
        <v>18789.19</v>
      </c>
      <c r="AF51" s="86">
        <f>VLOOKUP(G51,[11]Sheet1!$B:$E,4,FALSE)</f>
        <v>62678.34</v>
      </c>
      <c r="AG51" s="86">
        <f t="shared" si="9"/>
        <v>81467.53</v>
      </c>
      <c r="AH51" s="86">
        <f>VLOOKUP(G51,[13]Sheet1!$C$1:$H$65536,6,FALSE)</f>
        <v>46369</v>
      </c>
      <c r="AI51" s="86">
        <f>VLOOKUP(G51,[13]Sheet1!$C$1:$I$65536,7,FALSE)</f>
        <v>16896.86</v>
      </c>
      <c r="AJ51" s="86">
        <f>VLOOKUP(G51,[14]Sheet1!$E$1:$I$65536,5,FALSE)</f>
        <v>22516.79</v>
      </c>
      <c r="AK51" s="86">
        <f>VLOOKUP(G51,[15]Sheet1!$E$1:$I$65536,5,FALSE)</f>
        <v>25038.51</v>
      </c>
      <c r="AL51" s="92">
        <f t="shared" si="10"/>
        <v>47555.3</v>
      </c>
      <c r="AM51" s="92">
        <f t="shared" si="11"/>
        <v>64452.16</v>
      </c>
      <c r="AN51" s="1">
        <f>VLOOKUP(G51,[16]分布式营销结算明细接收数据!$E:$K,7,FALSE)</f>
        <v>40189</v>
      </c>
      <c r="AO51" s="1">
        <f>VLOOKUP(G51,[16]分布式营销结算明细接收数据!$E:$O,11,FALSE)</f>
        <v>14644.87</v>
      </c>
      <c r="AP51" s="1">
        <f>VLOOKUP(G51,[16]分布式营销结算明细接收数据!$E:$R,14,FALSE)</f>
        <v>19515.78</v>
      </c>
      <c r="AQ51" s="1">
        <f t="shared" si="12"/>
        <v>34160.65</v>
      </c>
      <c r="AR51" s="95">
        <f t="shared" si="13"/>
        <v>489344.96</v>
      </c>
    </row>
    <row r="52" ht="16" customHeight="1" spans="1:44">
      <c r="A52" s="12">
        <v>47</v>
      </c>
      <c r="B52" s="71"/>
      <c r="C52" s="76"/>
      <c r="D52" s="77"/>
      <c r="E52" s="77"/>
      <c r="F52" s="78"/>
      <c r="G52" s="133" t="s">
        <v>118</v>
      </c>
      <c r="H52" s="58">
        <f>VLOOKUP(G52,[1]分布式发票数据!$A:$D,4)</f>
        <v>7474</v>
      </c>
      <c r="I52" s="58">
        <f>VLOOKUP(G52,[1]分布式发票数据!$A:$E,5,FALSE)</f>
        <v>2723.53</v>
      </c>
      <c r="J52" s="20">
        <f>VLOOKUP(G52,[2]分布式发票数据!$A:$D,4,FALSE)</f>
        <v>5818</v>
      </c>
      <c r="K52" s="20">
        <f>VLOOKUP(G52,[2]分布式发票数据!$A:$E,5,FALSE)</f>
        <v>2120.08</v>
      </c>
      <c r="L52" s="84">
        <v>8143</v>
      </c>
      <c r="M52" s="85">
        <v>2967.31</v>
      </c>
      <c r="N52" s="20">
        <f>VLOOKUP(G52,'[7]2022年12月-2023年3月'!$A$4:$E$193,5,FALSE)</f>
        <v>14016.35</v>
      </c>
      <c r="O52" s="20">
        <f t="shared" si="7"/>
        <v>16983.66</v>
      </c>
      <c r="P52" s="86">
        <f>VLOOKUP(G52,[3]分布式发票数据!$A:$E,4,FALSE)</f>
        <v>5233</v>
      </c>
      <c r="Q52" s="86">
        <f>VLOOKUP(G52,[3]分布式发票数据!$A:$E,5,FALSE)</f>
        <v>1906.91</v>
      </c>
      <c r="R52" s="86">
        <f>VLOOKUP(G:G,[4]分布式发票数据!$A:$E,4,FALSE)</f>
        <v>5882</v>
      </c>
      <c r="S52" s="86">
        <f>VLOOKUP(G:G,[4]分布式发票数据!$A:$E,5,FALSE)</f>
        <v>2143.4</v>
      </c>
      <c r="T52" s="86">
        <f>VLOOKUP(G52,[5]分布式发票数据!$A$4:$E$193,4,FALSE)</f>
        <v>6566</v>
      </c>
      <c r="U52" s="86">
        <f>VLOOKUP(G52,[5]分布式发票数据!$A$4:$E$193,5,FALSE)</f>
        <v>2392.65</v>
      </c>
      <c r="V52" s="86">
        <f>VLOOKUP(G52,'[8]2023年4-6月'!$A$4:$E$193,5,FALSE)</f>
        <v>8585.89</v>
      </c>
      <c r="W52" s="86">
        <f t="shared" si="8"/>
        <v>10978.54</v>
      </c>
      <c r="X52" s="86">
        <f>VLOOKUP(G52,[6]分布式发票数据!$A$4:$D$193,4,FALSE)</f>
        <v>5509</v>
      </c>
      <c r="Y52" s="86">
        <f>VLOOKUP(G52,[6]分布式发票数据!$A$4:$E$193,5,FALSE)</f>
        <v>2007.48</v>
      </c>
      <c r="Z52" s="86">
        <f>VLOOKUP(G52,[9]分布式发票数据!$A$4:$E$193,4,FALSE)</f>
        <v>5720</v>
      </c>
      <c r="AA52" s="86">
        <f>VLOOKUP(G52,[9]分布式发票数据!$A$4:$E$193,5,FALSE)</f>
        <v>2084.37</v>
      </c>
      <c r="AB52" s="86">
        <f>VLOOKUP(G52,[10]分布式发票数据!$A:$D,4,FALSE)</f>
        <v>5090</v>
      </c>
      <c r="AC52" s="86">
        <f>VLOOKUP(G52,[10]分布式发票数据!$A:$E,5,FALSE)</f>
        <v>1854.8</v>
      </c>
      <c r="AD52" s="86">
        <f>VLOOKUP(G52,[12]sheet1!$G:$S,13,FALSE)</f>
        <v>6479</v>
      </c>
      <c r="AE52" s="86">
        <f>VLOOKUP(G52,[12]sheet1!$G:$X,18,FALSE)</f>
        <v>2360.95</v>
      </c>
      <c r="AF52" s="86">
        <f>VLOOKUP(G52,[11]Sheet1!$B:$E,4,FALSE)</f>
        <v>7924.5</v>
      </c>
      <c r="AG52" s="86">
        <f t="shared" si="9"/>
        <v>10285.45</v>
      </c>
      <c r="AH52" s="86">
        <f>VLOOKUP(G52,[13]Sheet1!$C$1:$H$65536,6,FALSE)</f>
        <v>5777</v>
      </c>
      <c r="AI52" s="86">
        <f>VLOOKUP(G52,[13]Sheet1!$C$1:$I$65536,7,FALSE)</f>
        <v>2105.14</v>
      </c>
      <c r="AJ52" s="86">
        <f>VLOOKUP(G52,[14]Sheet1!$E$1:$I$65536,5,FALSE)</f>
        <v>2805.31</v>
      </c>
      <c r="AK52" s="86">
        <f>VLOOKUP(G52,[15]Sheet1!$E$1:$I$65536,5,FALSE)</f>
        <v>3146.2</v>
      </c>
      <c r="AL52" s="92">
        <f t="shared" si="10"/>
        <v>5951.51</v>
      </c>
      <c r="AM52" s="92">
        <f t="shared" si="11"/>
        <v>8056.65</v>
      </c>
      <c r="AN52" s="1">
        <f>VLOOKUP(G52,[16]分布式营销结算明细接收数据!$E:$K,7,FALSE)</f>
        <v>4805</v>
      </c>
      <c r="AO52" s="1">
        <f>VLOOKUP(G52,[16]分布式营销结算明细接收数据!$E:$O,11,FALSE)</f>
        <v>1750.94</v>
      </c>
      <c r="AP52" s="1">
        <f>VLOOKUP(G52,[16]分布式营销结算明细接收数据!$E:$R,14,FALSE)</f>
        <v>2333.31</v>
      </c>
      <c r="AQ52" s="1">
        <f t="shared" si="12"/>
        <v>4084.25</v>
      </c>
      <c r="AR52" s="95">
        <f t="shared" si="13"/>
        <v>65229.12</v>
      </c>
    </row>
    <row r="53" ht="16" customHeight="1" spans="1:44">
      <c r="A53" s="12">
        <v>48</v>
      </c>
      <c r="B53" s="71"/>
      <c r="C53" s="79" t="s">
        <v>119</v>
      </c>
      <c r="D53" s="80" t="s">
        <v>120</v>
      </c>
      <c r="E53" s="75">
        <v>420</v>
      </c>
      <c r="F53" s="75">
        <v>2408</v>
      </c>
      <c r="G53" s="133" t="s">
        <v>121</v>
      </c>
      <c r="H53" s="58">
        <f>VLOOKUP(G53,[1]分布式发票数据!$A:$D,4)</f>
        <v>20141</v>
      </c>
      <c r="I53" s="58">
        <f>VLOOKUP(G53,[1]分布式发票数据!$A:$E,5,FALSE)</f>
        <v>7339.38</v>
      </c>
      <c r="J53" s="20">
        <f>VLOOKUP(G53,[2]分布式发票数据!$A:$D,4,FALSE)</f>
        <v>17406</v>
      </c>
      <c r="K53" s="20">
        <f>VLOOKUP(G53,[2]分布式发票数据!$A:$E,5,FALSE)</f>
        <v>6342.75</v>
      </c>
      <c r="L53" s="84">
        <v>24252</v>
      </c>
      <c r="M53" s="85">
        <v>8837.43</v>
      </c>
      <c r="N53" s="20">
        <f>VLOOKUP(G53,'[7]2022年12月-2023年3月'!$A$4:$E$193,5,FALSE)</f>
        <v>39890.09</v>
      </c>
      <c r="O53" s="20">
        <f t="shared" si="7"/>
        <v>48727.52</v>
      </c>
      <c r="P53" s="86">
        <f>VLOOKUP(G53,[3]分布式发票数据!$A:$E,4,FALSE)</f>
        <v>18137</v>
      </c>
      <c r="Q53" s="86">
        <f>VLOOKUP(G53,[3]分布式发票数据!$A:$E,5,FALSE)</f>
        <v>6609.12</v>
      </c>
      <c r="R53" s="86">
        <f>VLOOKUP(G:G,[4]分布式发票数据!$A:$E,4,FALSE)</f>
        <v>19621</v>
      </c>
      <c r="S53" s="86">
        <f>VLOOKUP(G:G,[4]分布式发票数据!$A:$E,5,FALSE)</f>
        <v>7149.89</v>
      </c>
      <c r="T53" s="86">
        <f>VLOOKUP(G53,[5]分布式发票数据!$A$4:$E$193,4,FALSE)</f>
        <v>22490</v>
      </c>
      <c r="U53" s="86">
        <f>VLOOKUP(G53,[5]分布式发票数据!$A$4:$E$193,5,FALSE)</f>
        <v>8195.36</v>
      </c>
      <c r="V53" s="86">
        <f>VLOOKUP(G53,'[8]2023年4-6月'!$A$4:$E$193,5,FALSE)</f>
        <v>29256.43</v>
      </c>
      <c r="W53" s="86">
        <f t="shared" si="8"/>
        <v>37451.79</v>
      </c>
      <c r="X53" s="86">
        <f>VLOOKUP(G53,[6]分布式发票数据!$A$4:$D$193,4,FALSE)</f>
        <v>19448</v>
      </c>
      <c r="Y53" s="86">
        <f>VLOOKUP(G53,[6]分布式发票数据!$A$4:$E$193,5,FALSE)</f>
        <v>7086.85</v>
      </c>
      <c r="Z53" s="86">
        <f>VLOOKUP(G53,[9]分布式发票数据!$A$4:$E$193,4,FALSE)</f>
        <v>18672</v>
      </c>
      <c r="AA53" s="86">
        <f>VLOOKUP(G53,[9]分布式发票数据!$A$4:$E$193,5,FALSE)</f>
        <v>6804.08</v>
      </c>
      <c r="AB53" s="86">
        <f>VLOOKUP(G53,[10]分布式发票数据!$A:$D,4,FALSE)</f>
        <v>18102</v>
      </c>
      <c r="AC53" s="86">
        <f>VLOOKUP(G53,[10]分布式发票数据!$A:$E,5,FALSE)</f>
        <v>6596.37</v>
      </c>
      <c r="AD53" s="86">
        <f>VLOOKUP(G53,[12]sheet1!$G:$S,13,FALSE)</f>
        <v>22111</v>
      </c>
      <c r="AE53" s="86">
        <f>VLOOKUP(G53,[12]sheet1!$G:$X,18,FALSE)</f>
        <v>8057.25</v>
      </c>
      <c r="AF53" s="86">
        <f>VLOOKUP(G53,[11]Sheet1!$B:$E,4,FALSE)</f>
        <v>27301.4</v>
      </c>
      <c r="AG53" s="86">
        <f t="shared" si="9"/>
        <v>35358.65</v>
      </c>
      <c r="AH53" s="86">
        <f>VLOOKUP(G53,[13]Sheet1!$C$1:$H$65536,6,FALSE)</f>
        <v>20034</v>
      </c>
      <c r="AI53" s="86">
        <f>VLOOKUP(G53,[13]Sheet1!$C$1:$I$65536,7,FALSE)</f>
        <v>7300.39</v>
      </c>
      <c r="AJ53" s="86">
        <f>VLOOKUP(G53,[14]Sheet1!$E$1:$I$65536,5,FALSE)</f>
        <v>9728.51</v>
      </c>
      <c r="AK53" s="86">
        <f>VLOOKUP(G53,[15]Sheet1!$E$1:$I$65536,5,FALSE)</f>
        <v>10737.1</v>
      </c>
      <c r="AL53" s="92">
        <f t="shared" si="10"/>
        <v>20465.61</v>
      </c>
      <c r="AM53" s="92">
        <f t="shared" si="11"/>
        <v>27766</v>
      </c>
      <c r="AN53" s="1">
        <f>VLOOKUP(G53,[16]分布式营销结算明细接收数据!$E:$K,7,FALSE)</f>
        <v>14838</v>
      </c>
      <c r="AO53" s="1">
        <f>VLOOKUP(G53,[16]分布式营销结算明细接收数据!$E:$O,11,FALSE)</f>
        <v>5406.97</v>
      </c>
      <c r="AP53" s="1">
        <f>VLOOKUP(G53,[16]分布式营销结算明细接收数据!$E:$R,14,FALSE)</f>
        <v>7205.33</v>
      </c>
      <c r="AQ53" s="1">
        <f t="shared" si="12"/>
        <v>12612.3</v>
      </c>
      <c r="AR53" s="95">
        <f t="shared" si="13"/>
        <v>209844.7</v>
      </c>
    </row>
    <row r="54" ht="16" customHeight="1" spans="1:44">
      <c r="A54" s="12">
        <v>49</v>
      </c>
      <c r="B54" s="71"/>
      <c r="C54" s="79"/>
      <c r="D54" s="80"/>
      <c r="E54" s="78"/>
      <c r="F54" s="81"/>
      <c r="G54" s="133" t="s">
        <v>122</v>
      </c>
      <c r="H54" s="58">
        <f>VLOOKUP(G54,[1]分布式发票数据!$A:$D,4)</f>
        <v>42956</v>
      </c>
      <c r="I54" s="58">
        <f>VLOOKUP(G54,[1]分布式发票数据!$A:$E,5,FALSE)</f>
        <v>15653.17</v>
      </c>
      <c r="J54" s="20">
        <f>VLOOKUP(G54,[2]分布式发票数据!$A:$D,4,FALSE)</f>
        <v>36434</v>
      </c>
      <c r="K54" s="20">
        <f>VLOOKUP(G54,[2]分布式发票数据!$A:$E,5,FALSE)</f>
        <v>13276.55</v>
      </c>
      <c r="L54" s="84">
        <v>48794</v>
      </c>
      <c r="M54" s="85">
        <v>17780.53</v>
      </c>
      <c r="N54" s="20">
        <f>VLOOKUP(G54,'[7]2022年12月-2023年3月'!$A$4:$E$193,5,FALSE)</f>
        <v>83328.96</v>
      </c>
      <c r="O54" s="20">
        <f t="shared" si="7"/>
        <v>101109.49</v>
      </c>
      <c r="P54" s="86">
        <f>VLOOKUP(G54,[3]分布式发票数据!$A:$E,4,FALSE)</f>
        <v>28918</v>
      </c>
      <c r="Q54" s="86">
        <f>VLOOKUP(G54,[3]分布式发票数据!$A:$E,5,FALSE)</f>
        <v>10537.72</v>
      </c>
      <c r="R54" s="86">
        <f>VLOOKUP(G:G,[4]分布式发票数据!$A:$E,4,FALSE)</f>
        <v>41197</v>
      </c>
      <c r="S54" s="86">
        <f>VLOOKUP(G:G,[4]分布式发票数据!$A:$E,5,FALSE)</f>
        <v>15012.19</v>
      </c>
      <c r="T54" s="86">
        <f>VLOOKUP(G54,[5]分布式发票数据!$A$4:$E$193,4,FALSE)</f>
        <v>48144</v>
      </c>
      <c r="U54" s="86">
        <f>VLOOKUP(G54,[5]分布式发票数据!$A$4:$E$193,5,FALSE)</f>
        <v>17543.67</v>
      </c>
      <c r="V54" s="86">
        <f>VLOOKUP(G54,'[8]2023年4-6月'!$A$4:$E$193,5,FALSE)</f>
        <v>57426.57</v>
      </c>
      <c r="W54" s="86">
        <f t="shared" si="8"/>
        <v>74970.24</v>
      </c>
      <c r="X54" s="86">
        <f>VLOOKUP(G54,[6]分布式发票数据!$A$4:$D$193,4,FALSE)</f>
        <v>42419</v>
      </c>
      <c r="Y54" s="86">
        <f>VLOOKUP(G54,[6]分布式发票数据!$A$4:$E$193,5,FALSE)</f>
        <v>15457.48</v>
      </c>
      <c r="Z54" s="86">
        <f>VLOOKUP(G54,[9]分布式发票数据!$A$4:$E$193,4,FALSE)</f>
        <v>40337</v>
      </c>
      <c r="AA54" s="86">
        <f>VLOOKUP(G54,[9]分布式发票数据!$A$4:$E$193,5,FALSE)</f>
        <v>14698.8</v>
      </c>
      <c r="AB54" s="86">
        <f>VLOOKUP(G54,[10]分布式发票数据!$A:$D,4,FALSE)</f>
        <v>38874</v>
      </c>
      <c r="AC54" s="86">
        <f>VLOOKUP(G54,[10]分布式发票数据!$A:$E,5,FALSE)</f>
        <v>14165.69</v>
      </c>
      <c r="AD54" s="86">
        <f>VLOOKUP(G54,[12]sheet1!$G:$S,13,FALSE)</f>
        <v>47242</v>
      </c>
      <c r="AE54" s="86">
        <f>VLOOKUP(G54,[12]sheet1!$G:$X,18,FALSE)</f>
        <v>17214.98</v>
      </c>
      <c r="AF54" s="86">
        <f>VLOOKUP(G54,[11]Sheet1!$B:$E,4,FALSE)</f>
        <v>59063.53</v>
      </c>
      <c r="AG54" s="86">
        <f t="shared" si="9"/>
        <v>76278.51</v>
      </c>
      <c r="AH54" s="86">
        <f>VLOOKUP(G54,[13]Sheet1!$C$1:$H$65536,6,FALSE)</f>
        <v>43393</v>
      </c>
      <c r="AI54" s="86">
        <f>VLOOKUP(G54,[13]Sheet1!$C$1:$I$65536,7,FALSE)</f>
        <v>15812.41</v>
      </c>
      <c r="AJ54" s="86">
        <f>VLOOKUP(G54,[14]Sheet1!$E$1:$I$65536,5,FALSE)</f>
        <v>21071.64</v>
      </c>
      <c r="AK54" s="86">
        <f>VLOOKUP(G54,[15]Sheet1!$E$1:$I$65536,5,FALSE)</f>
        <v>22940.72</v>
      </c>
      <c r="AL54" s="92">
        <f t="shared" si="10"/>
        <v>44012.36</v>
      </c>
      <c r="AM54" s="92">
        <f t="shared" si="11"/>
        <v>59824.77</v>
      </c>
      <c r="AN54" s="1">
        <f>VLOOKUP(G54,[16]分布式营销结算明细接收数据!$E:$K,7,FALSE)</f>
        <v>30329</v>
      </c>
      <c r="AO54" s="1">
        <f>VLOOKUP(G54,[16]分布式营销结算明细接收数据!$E:$O,11,FALSE)</f>
        <v>11051.89</v>
      </c>
      <c r="AP54" s="1">
        <f>VLOOKUP(G54,[16]分布式营销结算明细接收数据!$E:$R,14,FALSE)</f>
        <v>14727.76</v>
      </c>
      <c r="AQ54" s="1">
        <f t="shared" si="12"/>
        <v>25779.65</v>
      </c>
      <c r="AR54" s="95">
        <f t="shared" si="13"/>
        <v>436764.26</v>
      </c>
    </row>
    <row r="55" ht="16" customHeight="1" spans="1:44">
      <c r="A55" s="12">
        <v>50</v>
      </c>
      <c r="B55" s="71"/>
      <c r="C55" s="79" t="s">
        <v>123</v>
      </c>
      <c r="D55" s="80"/>
      <c r="E55" s="36">
        <v>441</v>
      </c>
      <c r="F55" s="81"/>
      <c r="G55" s="133" t="s">
        <v>124</v>
      </c>
      <c r="H55" s="58">
        <f>VLOOKUP(G55,[1]分布式发票数据!$A:$D,4)</f>
        <v>42648</v>
      </c>
      <c r="I55" s="58">
        <f>VLOOKUP(G55,[1]分布式发票数据!$A:$E,5,FALSE)</f>
        <v>15540.93</v>
      </c>
      <c r="J55" s="20">
        <f>VLOOKUP(G55,[2]分布式发票数据!$A:$D,4,FALSE)</f>
        <v>37696</v>
      </c>
      <c r="K55" s="20">
        <f>VLOOKUP(G55,[2]分布式发票数据!$A:$E,5,FALSE)</f>
        <v>13736.42</v>
      </c>
      <c r="L55" s="84">
        <v>52091</v>
      </c>
      <c r="M55" s="85">
        <v>18981.96</v>
      </c>
      <c r="N55" s="20">
        <f>VLOOKUP(G55,'[7]2022年12月-2023年3月'!$A$4:$E$193,5,FALSE)</f>
        <v>85173.76</v>
      </c>
      <c r="O55" s="20">
        <f t="shared" si="7"/>
        <v>104155.72</v>
      </c>
      <c r="P55" s="86">
        <f>VLOOKUP(G55,[3]分布式发票数据!$A:$E,4,FALSE)</f>
        <v>39458</v>
      </c>
      <c r="Q55" s="86">
        <f>VLOOKUP(G55,[3]分布式发票数据!$A:$E,5,FALSE)</f>
        <v>14378.5</v>
      </c>
      <c r="R55" s="86">
        <f>VLOOKUP(G:G,[4]分布式发票数据!$A:$E,4,FALSE)</f>
        <v>42631</v>
      </c>
      <c r="S55" s="86">
        <f>VLOOKUP(G:G,[4]分布式发票数据!$A:$E,5,FALSE)</f>
        <v>15534.74</v>
      </c>
      <c r="T55" s="86">
        <f>VLOOKUP(G55,[5]分布式发票数据!$A$4:$E$193,4,FALSE)</f>
        <v>49098</v>
      </c>
      <c r="U55" s="86">
        <f>VLOOKUP(G55,[5]分布式发票数据!$A$4:$E$193,5,FALSE)</f>
        <v>17891.31</v>
      </c>
      <c r="V55" s="86">
        <f>VLOOKUP(G55,'[8]2023年4-6月'!$A$4:$E$193,5,FALSE)</f>
        <v>63704.4</v>
      </c>
      <c r="W55" s="86">
        <f t="shared" si="8"/>
        <v>81595.71</v>
      </c>
      <c r="X55" s="86">
        <f>VLOOKUP(G55,[6]分布式发票数据!$A$4:$D$193,4,FALSE)</f>
        <v>42295</v>
      </c>
      <c r="Y55" s="86">
        <f>VLOOKUP(G55,[6]分布式发票数据!$A$4:$E$193,5,FALSE)</f>
        <v>15412.3</v>
      </c>
      <c r="Z55" s="86">
        <f>VLOOKUP(G55,[9]分布式发票数据!$A$4:$E$193,4,FALSE)</f>
        <v>40067</v>
      </c>
      <c r="AA55" s="86">
        <f>VLOOKUP(G55,[9]分布式发票数据!$A$4:$E$193,5,FALSE)</f>
        <v>14600.41</v>
      </c>
      <c r="AB55" s="86">
        <f>VLOOKUP(G55,[10]分布式发票数据!$A:$D,4,FALSE)</f>
        <v>39070</v>
      </c>
      <c r="AC55" s="86">
        <f>VLOOKUP(G55,[10]分布式发票数据!$A:$E,5,FALSE)</f>
        <v>14237.11</v>
      </c>
      <c r="AD55" s="86">
        <f>VLOOKUP(G55,[12]sheet1!$G:$S,13,FALSE)</f>
        <v>47332</v>
      </c>
      <c r="AE55" s="86">
        <f>VLOOKUP(G55,[12]sheet1!$G:$X,18,FALSE)</f>
        <v>17247.78</v>
      </c>
      <c r="AF55" s="86">
        <f>VLOOKUP(G55,[11]Sheet1!$B:$E,4,FALSE)</f>
        <v>58967.38</v>
      </c>
      <c r="AG55" s="86">
        <f t="shared" si="9"/>
        <v>76215.16</v>
      </c>
      <c r="AH55" s="86">
        <f>VLOOKUP(G55,[13]Sheet1!$C$1:$H$65536,6,FALSE)</f>
        <v>41917</v>
      </c>
      <c r="AI55" s="86">
        <f>VLOOKUP(G55,[13]Sheet1!$C$1:$I$65536,7,FALSE)</f>
        <v>15274.55</v>
      </c>
      <c r="AJ55" s="86">
        <f>VLOOKUP(G55,[14]Sheet1!$E$1:$I$65536,5,FALSE)</f>
        <v>20354.9</v>
      </c>
      <c r="AK55" s="86">
        <f>VLOOKUP(G55,[15]Sheet1!$E$1:$I$65536,5,FALSE)</f>
        <v>22984.42</v>
      </c>
      <c r="AL55" s="92">
        <f t="shared" si="10"/>
        <v>43339.32</v>
      </c>
      <c r="AM55" s="92">
        <f t="shared" si="11"/>
        <v>58613.87</v>
      </c>
      <c r="AN55" s="1">
        <f>VLOOKUP(G55,[16]分布式营销结算明细接收数据!$E:$K,7,FALSE)</f>
        <v>28231</v>
      </c>
      <c r="AO55" s="1">
        <f>VLOOKUP(G55,[16]分布式营销结算明细接收数据!$E:$O,11,FALSE)</f>
        <v>10287.38</v>
      </c>
      <c r="AP55" s="1">
        <f>VLOOKUP(G55,[16]分布式营销结算明细接收数据!$E:$R,14,FALSE)</f>
        <v>13708.97</v>
      </c>
      <c r="AQ55" s="1">
        <f t="shared" si="12"/>
        <v>23996.35</v>
      </c>
      <c r="AR55" s="95">
        <f t="shared" si="13"/>
        <v>448017.22</v>
      </c>
    </row>
    <row r="56" ht="16" customHeight="1" spans="1:44">
      <c r="A56" s="12">
        <v>51</v>
      </c>
      <c r="B56" s="71"/>
      <c r="C56" s="79" t="s">
        <v>125</v>
      </c>
      <c r="D56" s="80"/>
      <c r="E56" s="36">
        <v>434</v>
      </c>
      <c r="F56" s="81"/>
      <c r="G56" s="133" t="s">
        <v>126</v>
      </c>
      <c r="H56" s="58">
        <f>VLOOKUP(G56,[1]分布式发票数据!$A:$D,4)</f>
        <v>42964</v>
      </c>
      <c r="I56" s="58">
        <f>VLOOKUP(G56,[1]分布式发票数据!$A:$E,5,FALSE)</f>
        <v>15656.08</v>
      </c>
      <c r="J56" s="20">
        <f>VLOOKUP(G56,[2]分布式发票数据!$A:$D,4,FALSE)</f>
        <v>37391</v>
      </c>
      <c r="K56" s="20">
        <f>VLOOKUP(G56,[2]分布式发票数据!$A:$E,5,FALSE)</f>
        <v>13625.28</v>
      </c>
      <c r="L56" s="84">
        <v>50899</v>
      </c>
      <c r="M56" s="85">
        <v>18547.6</v>
      </c>
      <c r="N56" s="20">
        <f>VLOOKUP(G56,'[7]2022年12月-2023年3月'!$A$4:$E$193,5,FALSE)</f>
        <v>84948.92</v>
      </c>
      <c r="O56" s="20">
        <f t="shared" si="7"/>
        <v>103496.52</v>
      </c>
      <c r="P56" s="86">
        <f>VLOOKUP(G56,[3]分布式发票数据!$A:$E,4,FALSE)</f>
        <v>38861</v>
      </c>
      <c r="Q56" s="86">
        <f>VLOOKUP(G56,[3]分布式发票数据!$A:$E,5,FALSE)</f>
        <v>14160.95</v>
      </c>
      <c r="R56" s="86">
        <f>VLOOKUP(G:G,[4]分布式发票数据!$A:$E,4,FALSE)</f>
        <v>42379</v>
      </c>
      <c r="S56" s="86">
        <f>VLOOKUP(G:G,[4]分布式发票数据!$A:$E,5,FALSE)</f>
        <v>15442.91</v>
      </c>
      <c r="T56" s="86">
        <f>VLOOKUP(G56,[5]分布式发票数据!$A$4:$E$193,4,FALSE)</f>
        <v>48310</v>
      </c>
      <c r="U56" s="86">
        <f>VLOOKUP(G56,[5]分布式发票数据!$A$4:$E$193,5,FALSE)</f>
        <v>17604.16</v>
      </c>
      <c r="V56" s="86">
        <f>VLOOKUP(G56,'[8]2023年4-6月'!$A$4:$E$193,5,FALSE)</f>
        <v>62909.48</v>
      </c>
      <c r="W56" s="86">
        <f t="shared" si="8"/>
        <v>80513.64</v>
      </c>
      <c r="X56" s="86">
        <f>VLOOKUP(G56,[6]分布式发票数据!$A$4:$D$193,4,FALSE)</f>
        <v>41822</v>
      </c>
      <c r="Y56" s="86">
        <f>VLOOKUP(G56,[6]分布式发票数据!$A$4:$E$193,5,FALSE)</f>
        <v>15239.94</v>
      </c>
      <c r="Z56" s="86">
        <f>VLOOKUP(G56,[9]分布式发票数据!$A$4:$E$193,4,FALSE)</f>
        <v>40330</v>
      </c>
      <c r="AA56" s="86">
        <f>VLOOKUP(G56,[9]分布式发票数据!$A$4:$E$193,5,FALSE)</f>
        <v>14696.25</v>
      </c>
      <c r="AB56" s="86">
        <f>VLOOKUP(G56,[10]分布式发票数据!$A:$D,4,FALSE)</f>
        <v>38876</v>
      </c>
      <c r="AC56" s="86">
        <f>VLOOKUP(G56,[10]分布式发票数据!$A:$E,5,FALSE)</f>
        <v>14166.41</v>
      </c>
      <c r="AD56" s="86">
        <f>VLOOKUP(G56,[12]sheet1!$G:$S,13,FALSE)</f>
        <v>47580</v>
      </c>
      <c r="AE56" s="86">
        <f>VLOOKUP(G56,[12]sheet1!$G:$X,18,FALSE)</f>
        <v>17338.15</v>
      </c>
      <c r="AF56" s="86">
        <f>VLOOKUP(G56,[11]Sheet1!$B:$E,4,FALSE)</f>
        <v>58771.2</v>
      </c>
      <c r="AG56" s="86">
        <f t="shared" si="9"/>
        <v>76109.35</v>
      </c>
      <c r="AH56" s="86">
        <f>VLOOKUP(G56,[13]Sheet1!$C$1:$H$65536,6,FALSE)</f>
        <v>42811</v>
      </c>
      <c r="AI56" s="86">
        <f>VLOOKUP(G56,[13]Sheet1!$C$1:$I$65536,7,FALSE)</f>
        <v>15600.33</v>
      </c>
      <c r="AJ56" s="86">
        <f>VLOOKUP(G56,[14]Sheet1!$E$1:$I$65536,5,FALSE)</f>
        <v>20789.02</v>
      </c>
      <c r="AK56" s="86">
        <f>VLOOKUP(G56,[15]Sheet1!$E$1:$I$65536,5,FALSE)</f>
        <v>23104.85</v>
      </c>
      <c r="AL56" s="92">
        <f t="shared" si="10"/>
        <v>43893.87</v>
      </c>
      <c r="AM56" s="92">
        <f t="shared" si="11"/>
        <v>59494.2</v>
      </c>
      <c r="AN56" s="1">
        <f>VLOOKUP(G56,[16]分布式营销结算明细接收数据!$E:$K,7,FALSE)</f>
        <v>33208</v>
      </c>
      <c r="AO56" s="1">
        <f>VLOOKUP(G56,[16]分布式营销结算明细接收数据!$E:$O,11,FALSE)</f>
        <v>12101</v>
      </c>
      <c r="AP56" s="1">
        <f>VLOOKUP(G56,[16]分布式营销结算明细接收数据!$E:$R,14,FALSE)</f>
        <v>16125.8</v>
      </c>
      <c r="AQ56" s="1">
        <f t="shared" si="12"/>
        <v>28226.8</v>
      </c>
      <c r="AR56" s="95">
        <f t="shared" si="13"/>
        <v>450828.33</v>
      </c>
    </row>
    <row r="57" ht="16" customHeight="1" spans="1:44">
      <c r="A57" s="12">
        <v>52</v>
      </c>
      <c r="B57" s="71"/>
      <c r="C57" s="79" t="s">
        <v>127</v>
      </c>
      <c r="D57" s="80"/>
      <c r="E57" s="75">
        <v>840</v>
      </c>
      <c r="F57" s="81"/>
      <c r="G57" s="133" t="s">
        <v>128</v>
      </c>
      <c r="H57" s="58">
        <f>VLOOKUP(G57,[1]分布式发票数据!$A:$D,4)</f>
        <v>45443</v>
      </c>
      <c r="I57" s="58">
        <f>VLOOKUP(G57,[1]分布式发票数据!$A:$E,5,FALSE)</f>
        <v>16559.43</v>
      </c>
      <c r="J57" s="20">
        <f>VLOOKUP(G57,[2]分布式发票数据!$A:$D,4,FALSE)</f>
        <v>39218</v>
      </c>
      <c r="K57" s="20">
        <f>VLOOKUP(G57,[2]分布式发票数据!$A:$E,5,FALSE)</f>
        <v>14291.04</v>
      </c>
      <c r="L57" s="84">
        <v>53834</v>
      </c>
      <c r="M57" s="85">
        <v>19617.11</v>
      </c>
      <c r="N57" s="20">
        <f>VLOOKUP(G57,'[7]2022年12月-2023年3月'!$A$4:$E$193,5,FALSE)</f>
        <v>89745.68</v>
      </c>
      <c r="O57" s="20">
        <f t="shared" si="7"/>
        <v>109362.79</v>
      </c>
      <c r="P57" s="86">
        <f>VLOOKUP(G57,[3]分布式发票数据!$A:$E,4,FALSE)</f>
        <v>40183</v>
      </c>
      <c r="Q57" s="86">
        <f>VLOOKUP(G57,[3]分布式发票数据!$A:$E,5,FALSE)</f>
        <v>14642.69</v>
      </c>
      <c r="R57" s="86">
        <f>VLOOKUP(G:G,[4]分布式发票数据!$A:$E,4,FALSE)</f>
        <v>43447</v>
      </c>
      <c r="S57" s="86">
        <f>VLOOKUP(G:G,[4]分布式发票数据!$A:$E,5,FALSE)</f>
        <v>15832.09</v>
      </c>
      <c r="T57" s="86">
        <f>VLOOKUP(G57,[5]分布式发票数据!$A$4:$E$193,4,FALSE)</f>
        <v>49788</v>
      </c>
      <c r="U57" s="86">
        <f>VLOOKUP(G57,[5]分布式发票数据!$A$4:$E$193,5,FALSE)</f>
        <v>18142.75</v>
      </c>
      <c r="V57" s="86">
        <f>VLOOKUP(G57,'[8]2023年4-6月'!$A$4:$E$193,5,FALSE)</f>
        <v>64787.77</v>
      </c>
      <c r="W57" s="86">
        <f t="shared" si="8"/>
        <v>82930.52</v>
      </c>
      <c r="X57" s="86">
        <f>VLOOKUP(G57,[6]分布式发票数据!$A$4:$D$193,4,FALSE)</f>
        <v>43177</v>
      </c>
      <c r="Y57" s="86">
        <f>VLOOKUP(G57,[6]分布式发票数据!$A$4:$E$193,5,FALSE)</f>
        <v>15733.7</v>
      </c>
      <c r="Z57" s="86">
        <f>VLOOKUP(G57,[9]分布式发票数据!$A$4:$E$193,4,FALSE)</f>
        <v>41714</v>
      </c>
      <c r="AA57" s="86">
        <f>VLOOKUP(G57,[9]分布式发票数据!$A$4:$E$193,5,FALSE)</f>
        <v>15200.58</v>
      </c>
      <c r="AB57" s="86">
        <f>VLOOKUP(G57,[10]分布式发票数据!$A:$D,4,FALSE)</f>
        <v>40288</v>
      </c>
      <c r="AC57" s="86">
        <f>VLOOKUP(G57,[10]分布式发票数据!$A:$E,5,FALSE)</f>
        <v>14680.95</v>
      </c>
      <c r="AD57" s="86">
        <f>VLOOKUP(G57,[12]sheet1!$G:$S,13,FALSE)</f>
        <v>49712</v>
      </c>
      <c r="AE57" s="86">
        <f>VLOOKUP(G57,[12]sheet1!$G:$X,18,FALSE)</f>
        <v>18115.05</v>
      </c>
      <c r="AF57" s="86">
        <f>VLOOKUP(G57,[11]Sheet1!$B:$E,4,FALSE)</f>
        <v>60786.92</v>
      </c>
      <c r="AG57" s="86">
        <f t="shared" si="9"/>
        <v>78901.97</v>
      </c>
      <c r="AH57" s="86">
        <f>VLOOKUP(G57,[13]Sheet1!$C$1:$H$65536,6,FALSE)</f>
        <v>45096</v>
      </c>
      <c r="AI57" s="86">
        <f>VLOOKUP(G57,[13]Sheet1!$C$1:$I$65536,7,FALSE)</f>
        <v>16432.98</v>
      </c>
      <c r="AJ57" s="86">
        <f>VLOOKUP(G57,[14]Sheet1!$E$1:$I$65536,5,FALSE)</f>
        <v>21898.62</v>
      </c>
      <c r="AK57" s="86">
        <f>VLOOKUP(G57,[15]Sheet1!$E$1:$I$65536,5,FALSE)</f>
        <v>24140.15</v>
      </c>
      <c r="AL57" s="92">
        <f t="shared" si="10"/>
        <v>46038.77</v>
      </c>
      <c r="AM57" s="92">
        <f t="shared" si="11"/>
        <v>62471.75</v>
      </c>
      <c r="AN57" s="1">
        <f>VLOOKUP(G57,[16]分布式营销结算明细接收数据!$E:$K,7,FALSE)</f>
        <v>37156</v>
      </c>
      <c r="AO57" s="1">
        <f>VLOOKUP(G57,[16]分布式营销结算明细接收数据!$E:$O,11,FALSE)</f>
        <v>13539.65</v>
      </c>
      <c r="AP57" s="1">
        <f>VLOOKUP(G57,[16]分布式营销结算明细接收数据!$E:$R,14,FALSE)</f>
        <v>18042.95</v>
      </c>
      <c r="AQ57" s="1">
        <f t="shared" si="12"/>
        <v>31582.6</v>
      </c>
      <c r="AR57" s="95">
        <f t="shared" si="13"/>
        <v>472190.11</v>
      </c>
    </row>
    <row r="58" ht="16" customHeight="1" spans="1:44">
      <c r="A58" s="12">
        <v>53</v>
      </c>
      <c r="B58" s="71"/>
      <c r="C58" s="79" t="s">
        <v>129</v>
      </c>
      <c r="D58" s="80"/>
      <c r="E58" s="78"/>
      <c r="F58" s="81"/>
      <c r="G58" s="133" t="s">
        <v>130</v>
      </c>
      <c r="H58" s="58">
        <f>VLOOKUP(G58,[1]分布式发票数据!$A:$D,4)</f>
        <v>42443</v>
      </c>
      <c r="I58" s="58">
        <f>VLOOKUP(G58,[1]分布式发票数据!$A:$E,5,FALSE)</f>
        <v>15466.23</v>
      </c>
      <c r="J58" s="20">
        <f>VLOOKUP(G58,[2]分布式发票数据!$A:$D,4,FALSE)</f>
        <v>37456</v>
      </c>
      <c r="K58" s="20">
        <f>VLOOKUP(G58,[2]分布式发票数据!$A:$E,5,FALSE)</f>
        <v>13648.97</v>
      </c>
      <c r="L58" s="84">
        <v>51593</v>
      </c>
      <c r="M58" s="85">
        <v>18800.49</v>
      </c>
      <c r="N58" s="20">
        <f>VLOOKUP(G58,'[7]2022年12月-2023年3月'!$A$4:$E$193,5,FALSE)</f>
        <v>84572.09</v>
      </c>
      <c r="O58" s="20">
        <f t="shared" si="7"/>
        <v>103372.58</v>
      </c>
      <c r="P58" s="86">
        <f>VLOOKUP(G58,[3]分布式发票数据!$A:$E,4,FALSE)</f>
        <v>38634</v>
      </c>
      <c r="Q58" s="86">
        <f>VLOOKUP(G58,[3]分布式发票数据!$A:$E,5,FALSE)</f>
        <v>14078.23</v>
      </c>
      <c r="R58" s="86">
        <f>VLOOKUP(G:G,[4]分布式发票数据!$A:$E,4,FALSE)</f>
        <v>41948</v>
      </c>
      <c r="S58" s="86">
        <f>VLOOKUP(G:G,[4]分布式发票数据!$A:$E,5,FALSE)</f>
        <v>15285.85</v>
      </c>
      <c r="T58" s="86">
        <f>VLOOKUP(G58,[5]分布式发票数据!$A$4:$E$193,4,FALSE)</f>
        <v>48030</v>
      </c>
      <c r="U58" s="86">
        <f>VLOOKUP(G58,[5]分布式发票数据!$A$4:$E$193,5,FALSE)</f>
        <v>17502.13</v>
      </c>
      <c r="V58" s="86">
        <f>VLOOKUP(G58,'[8]2023年4-6月'!$A$4:$E$193,5,FALSE)</f>
        <v>62453.99</v>
      </c>
      <c r="W58" s="86">
        <f t="shared" si="8"/>
        <v>79956.12</v>
      </c>
      <c r="X58" s="86">
        <f>VLOOKUP(G58,[6]分布式发票数据!$A$4:$D$193,4,FALSE)</f>
        <v>41516</v>
      </c>
      <c r="Y58" s="86">
        <f>VLOOKUP(G58,[6]分布式发票数据!$A$4:$E$193,5,FALSE)</f>
        <v>15128.43</v>
      </c>
      <c r="Z58" s="86">
        <f>VLOOKUP(G58,[9]分布式发票数据!$A$4:$E$193,4,FALSE)</f>
        <v>39856</v>
      </c>
      <c r="AA58" s="86">
        <f>VLOOKUP(G58,[9]分布式发票数据!$A$4:$E$193,5,FALSE)</f>
        <v>14523.53</v>
      </c>
      <c r="AB58" s="86">
        <f>VLOOKUP(G58,[10]分布式发票数据!$A:$D,4,FALSE)</f>
        <v>38518</v>
      </c>
      <c r="AC58" s="86">
        <f>VLOOKUP(G58,[10]分布式发票数据!$A:$E,5,FALSE)</f>
        <v>14035.96</v>
      </c>
      <c r="AD58" s="86">
        <f>VLOOKUP(G58,[12]sheet1!$G:$S,13,FALSE)</f>
        <v>47038</v>
      </c>
      <c r="AE58" s="86">
        <f>VLOOKUP(G58,[12]sheet1!$G:$X,18,FALSE)</f>
        <v>17140.65</v>
      </c>
      <c r="AF58" s="86">
        <f>VLOOKUP(G58,[11]Sheet1!$B:$E,4,FALSE)</f>
        <v>58218.58</v>
      </c>
      <c r="AG58" s="86">
        <f t="shared" si="9"/>
        <v>75359.23</v>
      </c>
      <c r="AH58" s="86">
        <f>VLOOKUP(G58,[13]Sheet1!$C$1:$H$65536,6,FALSE)</f>
        <v>41947</v>
      </c>
      <c r="AI58" s="86">
        <f>VLOOKUP(G58,[13]Sheet1!$C$1:$I$65536,7,FALSE)</f>
        <v>15285.49</v>
      </c>
      <c r="AJ58" s="86">
        <f>VLOOKUP(G58,[14]Sheet1!$E$1:$I$65536,5,FALSE)</f>
        <v>20369.46</v>
      </c>
      <c r="AK58" s="86">
        <f>VLOOKUP(G58,[15]Sheet1!$E$1:$I$65536,5,FALSE)</f>
        <v>22841.65</v>
      </c>
      <c r="AL58" s="92">
        <f t="shared" si="10"/>
        <v>43211.11</v>
      </c>
      <c r="AM58" s="92">
        <f t="shared" si="11"/>
        <v>58496.6</v>
      </c>
      <c r="AN58" s="1">
        <f>VLOOKUP(G58,[16]分布式营销结算明细接收数据!$E:$K,7,FALSE)</f>
        <v>33574</v>
      </c>
      <c r="AO58" s="1">
        <f>VLOOKUP(G58,[16]分布式营销结算明细接收数据!$E:$O,11,FALSE)</f>
        <v>12234.37</v>
      </c>
      <c r="AP58" s="1">
        <f>VLOOKUP(G58,[16]分布式营销结算明细接收数据!$E:$R,14,FALSE)</f>
        <v>16303.53</v>
      </c>
      <c r="AQ58" s="1">
        <f t="shared" si="12"/>
        <v>28537.9</v>
      </c>
      <c r="AR58" s="95">
        <f t="shared" si="13"/>
        <v>447889.63</v>
      </c>
    </row>
    <row r="59" ht="16" customHeight="1" spans="1:44">
      <c r="A59" s="12">
        <v>54</v>
      </c>
      <c r="B59" s="71"/>
      <c r="C59" s="82" t="s">
        <v>131</v>
      </c>
      <c r="D59" s="80"/>
      <c r="E59" s="75">
        <v>434</v>
      </c>
      <c r="F59" s="81"/>
      <c r="G59" s="133" t="s">
        <v>132</v>
      </c>
      <c r="H59" s="58">
        <f>VLOOKUP(G59,[1]分布式发票数据!$A:$D,4)</f>
        <v>42920</v>
      </c>
      <c r="I59" s="58">
        <f>VLOOKUP(G59,[1]分布式发票数据!$A:$E,5,FALSE)</f>
        <v>15640.05</v>
      </c>
      <c r="J59" s="20">
        <f>VLOOKUP(G59,[2]分布式发票数据!$A:$D,4,FALSE)</f>
        <v>37975</v>
      </c>
      <c r="K59" s="20">
        <f>VLOOKUP(G59,[2]分布式发票数据!$A:$E,5,FALSE)</f>
        <v>13838.09</v>
      </c>
      <c r="L59" s="84">
        <v>52376</v>
      </c>
      <c r="M59" s="85">
        <v>19085.81</v>
      </c>
      <c r="N59" s="20">
        <f>VLOOKUP(G59,'[7]2022年12月-2023年3月'!$A$4:$E$193,5,FALSE)</f>
        <v>85613.71</v>
      </c>
      <c r="O59" s="20">
        <f t="shared" si="7"/>
        <v>104699.52</v>
      </c>
      <c r="P59" s="86">
        <f>VLOOKUP(G59,[3]分布式发票数据!$A:$E,4,FALSE)</f>
        <v>39467</v>
      </c>
      <c r="Q59" s="86">
        <f>VLOOKUP(G59,[3]分布式发票数据!$A:$E,5,FALSE)</f>
        <v>14381.77</v>
      </c>
      <c r="R59" s="86">
        <f>VLOOKUP(G:G,[4]分布式发票数据!$A:$E,4,FALSE)</f>
        <v>42661</v>
      </c>
      <c r="S59" s="86">
        <f>VLOOKUP(G:G,[4]分布式发票数据!$A:$E,5,FALSE)</f>
        <v>15545.67</v>
      </c>
      <c r="T59" s="86">
        <f>VLOOKUP(G59,[5]分布式发票数据!$A$4:$E$193,4,FALSE)</f>
        <v>48823</v>
      </c>
      <c r="U59" s="86">
        <f>VLOOKUP(G59,[5]分布式发票数据!$A$4:$E$193,5,FALSE)</f>
        <v>17791.1</v>
      </c>
      <c r="V59" s="86">
        <f>VLOOKUP(G59,'[8]2023年4-6月'!$A$4:$E$193,5,FALSE)</f>
        <v>63589.81</v>
      </c>
      <c r="W59" s="86">
        <f t="shared" si="8"/>
        <v>81380.91</v>
      </c>
      <c r="X59" s="86">
        <f>VLOOKUP(G59,[6]分布式发票数据!$A$4:$D$193,4,FALSE)</f>
        <v>39420</v>
      </c>
      <c r="Y59" s="86">
        <f>VLOOKUP(G59,[6]分布式发票数据!$A$4:$E$193,5,FALSE)</f>
        <v>14364.65</v>
      </c>
      <c r="Z59" s="86">
        <f>VLOOKUP(G59,[9]分布式发票数据!$A$4:$E$193,4,FALSE)</f>
        <v>40675</v>
      </c>
      <c r="AA59" s="86">
        <f>VLOOKUP(G59,[9]分布式发票数据!$A$4:$E$193,5,FALSE)</f>
        <v>14821.97</v>
      </c>
      <c r="AB59" s="86">
        <f>VLOOKUP(G59,[10]分布式发票数据!$A:$D,4,FALSE)</f>
        <v>39233</v>
      </c>
      <c r="AC59" s="86">
        <f>VLOOKUP(G59,[10]分布式发票数据!$A:$E,5,FALSE)</f>
        <v>14296.51</v>
      </c>
      <c r="AD59" s="86">
        <f>VLOOKUP(G59,[12]sheet1!$G:$S,13,FALSE)</f>
        <v>47930</v>
      </c>
      <c r="AE59" s="86">
        <f>VLOOKUP(G59,[12]sheet1!$G:$X,18,FALSE)</f>
        <v>17465.69</v>
      </c>
      <c r="AF59" s="86">
        <f>VLOOKUP(G59,[11]Sheet1!$B:$E,4,FALSE)</f>
        <v>57945.67</v>
      </c>
      <c r="AG59" s="86">
        <f t="shared" si="9"/>
        <v>75411.36</v>
      </c>
      <c r="AH59" s="86">
        <f>VLOOKUP(G59,[13]Sheet1!$C$1:$H$65536,6,FALSE)</f>
        <v>42397</v>
      </c>
      <c r="AI59" s="86">
        <f>VLOOKUP(G59,[13]Sheet1!$C$1:$I$65536,7,FALSE)</f>
        <v>15449.47</v>
      </c>
      <c r="AJ59" s="86">
        <f>VLOOKUP(G59,[14]Sheet1!$E$1:$I$65536,5,FALSE)</f>
        <v>20587.98</v>
      </c>
      <c r="AK59" s="86">
        <f>VLOOKUP(G59,[15]Sheet1!$E$1:$I$65536,5,FALSE)</f>
        <v>23274.81</v>
      </c>
      <c r="AL59" s="92">
        <f t="shared" si="10"/>
        <v>43862.79</v>
      </c>
      <c r="AM59" s="92">
        <f t="shared" si="11"/>
        <v>59312.26</v>
      </c>
      <c r="AN59" s="1">
        <f>VLOOKUP(G59,[16]分布式营销结算明细接收数据!$E:$K,7,FALSE)</f>
        <v>32204</v>
      </c>
      <c r="AO59" s="1">
        <f>VLOOKUP(G59,[16]分布式营销结算明细接收数据!$E:$O,11,FALSE)</f>
        <v>11735.14</v>
      </c>
      <c r="AP59" s="1">
        <f>VLOOKUP(G59,[16]分布式营销结算明细接收数据!$E:$R,14,FALSE)</f>
        <v>15638.26</v>
      </c>
      <c r="AQ59" s="1">
        <f t="shared" si="12"/>
        <v>27373.4</v>
      </c>
      <c r="AR59" s="95">
        <f t="shared" si="13"/>
        <v>451066.16</v>
      </c>
    </row>
    <row r="60" ht="16" customHeight="1" spans="1:44">
      <c r="A60" s="12">
        <v>55</v>
      </c>
      <c r="B60" s="71"/>
      <c r="C60" s="82"/>
      <c r="D60" s="80"/>
      <c r="E60" s="78"/>
      <c r="F60" s="78"/>
      <c r="G60" s="133" t="s">
        <v>133</v>
      </c>
      <c r="H60" s="58">
        <f>VLOOKUP(G60,[1]分布式发票数据!$A:$D,4)</f>
        <v>43378</v>
      </c>
      <c r="I60" s="58">
        <f>VLOOKUP(G60,[1]分布式发票数据!$A:$E,5,FALSE)</f>
        <v>15806.94</v>
      </c>
      <c r="J60" s="20">
        <f>VLOOKUP(G60,[2]分布式发票数据!$A:$D,4,FALSE)</f>
        <v>37901</v>
      </c>
      <c r="K60" s="20">
        <f>VLOOKUP(G60,[2]分布式发票数据!$A:$E,5,FALSE)</f>
        <v>13811.12</v>
      </c>
      <c r="L60" s="84">
        <v>52652</v>
      </c>
      <c r="M60" s="85">
        <v>19186.39</v>
      </c>
      <c r="N60" s="20">
        <f>VLOOKUP(G60,'[7]2022年12月-2023年3月'!$A$4:$E$193,5,FALSE)</f>
        <v>85259.23</v>
      </c>
      <c r="O60" s="20">
        <f t="shared" si="7"/>
        <v>104445.62</v>
      </c>
      <c r="P60" s="86">
        <f>VLOOKUP(G60,[3]分布式发票数据!$A:$E,4,FALSE)</f>
        <v>39431</v>
      </c>
      <c r="Q60" s="86">
        <f>VLOOKUP(G60,[3]分布式发票数据!$A:$E,5,FALSE)</f>
        <v>14368.66</v>
      </c>
      <c r="R60" s="86">
        <f>VLOOKUP(G:G,[4]分布式发票数据!$A:$E,4,FALSE)</f>
        <v>42727</v>
      </c>
      <c r="S60" s="86">
        <f>VLOOKUP(G:G,[4]分布式发票数据!$A:$E,5,FALSE)</f>
        <v>15569.72</v>
      </c>
      <c r="T60" s="86">
        <f>VLOOKUP(G60,[5]分布式发票数据!$A$4:$E$193,4,FALSE)</f>
        <v>48966</v>
      </c>
      <c r="U60" s="86">
        <f>VLOOKUP(G60,[5]分布式发票数据!$A$4:$E$193,5,FALSE)</f>
        <v>17843.21</v>
      </c>
      <c r="V60" s="86">
        <f>VLOOKUP(G60,'[8]2023年4-6月'!$A$4:$E$193,5,FALSE)</f>
        <v>63673.81</v>
      </c>
      <c r="W60" s="86">
        <f t="shared" si="8"/>
        <v>81517.02</v>
      </c>
      <c r="X60" s="86">
        <f>VLOOKUP(G60,[6]分布式发票数据!$A$4:$D$193,4,FALSE)</f>
        <v>42176</v>
      </c>
      <c r="Y60" s="86">
        <f>VLOOKUP(G60,[6]分布式发票数据!$A$4:$E$193,5,FALSE)</f>
        <v>15368.93</v>
      </c>
      <c r="Z60" s="86">
        <f>VLOOKUP(G60,[9]分布式发票数据!$A$4:$E$193,4,FALSE)</f>
        <v>40692</v>
      </c>
      <c r="AA60" s="86">
        <f>VLOOKUP(G60,[9]分布式发票数据!$A$4:$E$193,5,FALSE)</f>
        <v>14828.16</v>
      </c>
      <c r="AB60" s="86">
        <f>VLOOKUP(G60,[10]分布式发票数据!$A:$D,4,FALSE)</f>
        <v>39110</v>
      </c>
      <c r="AC60" s="86">
        <f>VLOOKUP(G60,[10]分布式发票数据!$A:$E,5,FALSE)</f>
        <v>14251.68</v>
      </c>
      <c r="AD60" s="86">
        <f>VLOOKUP(G60,[12]sheet1!$G:$S,13,FALSE)</f>
        <v>47519</v>
      </c>
      <c r="AE60" s="86">
        <f>VLOOKUP(G60,[12]sheet1!$G:$X,18,FALSE)</f>
        <v>17315.92</v>
      </c>
      <c r="AF60" s="86">
        <f>VLOOKUP(G60,[11]Sheet1!$B:$E,4,FALSE)</f>
        <v>59232.53</v>
      </c>
      <c r="AG60" s="86">
        <f t="shared" si="9"/>
        <v>76548.45</v>
      </c>
      <c r="AH60" s="86">
        <f>VLOOKUP(G60,[13]Sheet1!$C$1:$H$65536,6,FALSE)</f>
        <v>43484</v>
      </c>
      <c r="AI60" s="86">
        <f>VLOOKUP(G60,[13]Sheet1!$C$1:$I$65536,7,FALSE)</f>
        <v>15845.57</v>
      </c>
      <c r="AJ60" s="86">
        <f>VLOOKUP(G60,[14]Sheet1!$E$1:$I$65536,5,FALSE)</f>
        <v>21115.83</v>
      </c>
      <c r="AK60" s="86">
        <f>VLOOKUP(G60,[15]Sheet1!$E$1:$I$65536,5,FALSE)</f>
        <v>23075.23</v>
      </c>
      <c r="AL60" s="92">
        <f t="shared" si="10"/>
        <v>44191.06</v>
      </c>
      <c r="AM60" s="92">
        <f t="shared" si="11"/>
        <v>60036.63</v>
      </c>
      <c r="AN60" s="1">
        <f>VLOOKUP(G60,[16]分布式营销结算明细接收数据!$E:$K,7,FALSE)</f>
        <v>25387</v>
      </c>
      <c r="AO60" s="1">
        <f>VLOOKUP(G60,[16]分布式营销结算明细接收数据!$E:$O,11,FALSE)</f>
        <v>9251.02</v>
      </c>
      <c r="AP60" s="1">
        <f>VLOOKUP(G60,[16]分布式营销结算明细接收数据!$E:$R,14,FALSE)</f>
        <v>12327.93</v>
      </c>
      <c r="AQ60" s="1">
        <f t="shared" si="12"/>
        <v>21578.95</v>
      </c>
      <c r="AR60" s="95">
        <f t="shared" si="13"/>
        <v>448131.88</v>
      </c>
    </row>
    <row r="61" ht="16" customHeight="1" spans="1:44">
      <c r="A61" s="12">
        <v>56</v>
      </c>
      <c r="B61" s="71"/>
      <c r="C61" s="79" t="s">
        <v>134</v>
      </c>
      <c r="D61" s="80" t="s">
        <v>135</v>
      </c>
      <c r="E61" s="36">
        <v>420</v>
      </c>
      <c r="F61" s="83">
        <v>1792</v>
      </c>
      <c r="G61" s="135" t="s">
        <v>136</v>
      </c>
      <c r="H61" s="58">
        <f>VLOOKUP(G61,[1]分布式发票数据!$A:$D,4)</f>
        <v>45260</v>
      </c>
      <c r="I61" s="58">
        <f>VLOOKUP(G61,[1]分布式发票数据!$A:$E,5,FALSE)</f>
        <v>16492.74</v>
      </c>
      <c r="J61" s="20">
        <f>VLOOKUP(G61,[2]分布式发票数据!$A:$D,4,FALSE)</f>
        <v>39724</v>
      </c>
      <c r="K61" s="20">
        <f>VLOOKUP(G61,[2]分布式发票数据!$A:$E,5,FALSE)</f>
        <v>14475.43</v>
      </c>
      <c r="L61" s="84">
        <v>55272</v>
      </c>
      <c r="M61" s="85">
        <v>20141.12</v>
      </c>
      <c r="N61" s="20">
        <f>VLOOKUP(G61,'[7]2022年12月-2023年3月'!$A$4:$E$193,5,FALSE)</f>
        <v>90365.3</v>
      </c>
      <c r="O61" s="20">
        <f t="shared" si="7"/>
        <v>110506.42</v>
      </c>
      <c r="P61" s="86">
        <f>VLOOKUP(G61,[3]分布式发票数据!$A:$E,4,FALSE)</f>
        <v>41183</v>
      </c>
      <c r="Q61" s="86">
        <f>VLOOKUP(G61,[3]分布式发票数据!$A:$E,5,FALSE)</f>
        <v>15007.09</v>
      </c>
      <c r="R61" s="86">
        <f>VLOOKUP(G:G,[4]分布式发票数据!$A:$E,4,FALSE)</f>
        <v>45476</v>
      </c>
      <c r="S61" s="86">
        <f>VLOOKUP(G:G,[4]分布式发票数据!$A:$E,5,FALSE)</f>
        <v>16571.45</v>
      </c>
      <c r="T61" s="86">
        <f>VLOOKUP(G61,[5]分布式发票数据!$A$4:$E$193,4,FALSE)</f>
        <v>41395</v>
      </c>
      <c r="U61" s="86">
        <f>VLOOKUP(G61,[5]分布式发票数据!$A$4:$E$193,5,FALSE)</f>
        <v>15084.34</v>
      </c>
      <c r="V61" s="86">
        <f>VLOOKUP(G61,'[8]2023年4-6月'!$A$4:$E$193,5,FALSE)</f>
        <v>62183.02</v>
      </c>
      <c r="W61" s="86">
        <f t="shared" si="8"/>
        <v>77267.36</v>
      </c>
      <c r="X61" s="86">
        <f>VLOOKUP(G61,[6]分布式发票数据!$A$4:$D$193,4,FALSE)</f>
        <v>40847</v>
      </c>
      <c r="Y61" s="86">
        <f>VLOOKUP(G61,[6]分布式发票数据!$A$4:$E$193,5,FALSE)</f>
        <v>14884.65</v>
      </c>
      <c r="Z61" s="86">
        <f>VLOOKUP(G61,[9]分布式发票数据!$A$4:$E$193,4,FALSE)</f>
        <v>43133</v>
      </c>
      <c r="AA61" s="86">
        <f>VLOOKUP(G61,[9]分布式发票数据!$A$4:$E$193,5,FALSE)</f>
        <v>15717.67</v>
      </c>
      <c r="AB61" s="86">
        <f>VLOOKUP(G61,[10]分布式发票数据!$A:$D,4,FALSE)</f>
        <v>41303</v>
      </c>
      <c r="AC61" s="86">
        <f>VLOOKUP(G61,[10]分布式发票数据!$A:$E,5,FALSE)</f>
        <v>15050.81</v>
      </c>
      <c r="AD61" s="86">
        <f>VLOOKUP(G61,[12]sheet1!$G:$S,13,FALSE)</f>
        <v>50716</v>
      </c>
      <c r="AE61" s="86">
        <f>VLOOKUP(G61,[12]sheet1!$G:$X,18,FALSE)</f>
        <v>18480.91</v>
      </c>
      <c r="AF61" s="86">
        <f>VLOOKUP(G61,[11]Sheet1!$B:$E,4,FALSE)</f>
        <v>60837.42</v>
      </c>
      <c r="AG61" s="86">
        <f t="shared" si="9"/>
        <v>79318.33</v>
      </c>
      <c r="AH61" s="86">
        <f>VLOOKUP(G61,[13]Sheet1!$C$1:$H$65536,6,FALSE)</f>
        <v>45166</v>
      </c>
      <c r="AI61" s="86">
        <f>VLOOKUP(G61,[13]Sheet1!$C$1:$I$65536,7,FALSE)</f>
        <v>16458.49</v>
      </c>
      <c r="AJ61" s="86">
        <f>VLOOKUP(G61,[14]Sheet1!$E$1:$I$65536,5,FALSE)</f>
        <v>21932.61</v>
      </c>
      <c r="AK61" s="86">
        <f>VLOOKUP(G61,[15]Sheet1!$E$1:$I$65536,5,FALSE)</f>
        <v>24627.69</v>
      </c>
      <c r="AL61" s="92">
        <f t="shared" si="10"/>
        <v>46560.3</v>
      </c>
      <c r="AM61" s="92">
        <f t="shared" si="11"/>
        <v>63018.79</v>
      </c>
      <c r="AN61" s="1">
        <f>VLOOKUP(G61,[16]分布式营销结算明细接收数据!$E:$K,7,FALSE)</f>
        <v>34147</v>
      </c>
      <c r="AO61" s="1">
        <f>VLOOKUP(G61,[16]分布式营销结算明细接收数据!$E:$O,11,FALSE)</f>
        <v>12443.17</v>
      </c>
      <c r="AP61" s="1">
        <f>VLOOKUP(G61,[16]分布式营销结算明细接收数据!$E:$R,14,FALSE)</f>
        <v>16581.78</v>
      </c>
      <c r="AQ61" s="1">
        <f t="shared" si="12"/>
        <v>29024.95</v>
      </c>
      <c r="AR61" s="95">
        <f t="shared" si="13"/>
        <v>467335.69</v>
      </c>
    </row>
    <row r="62" ht="16" customHeight="1" spans="1:44">
      <c r="A62" s="12">
        <v>57</v>
      </c>
      <c r="B62" s="71"/>
      <c r="C62" s="79"/>
      <c r="D62" s="80"/>
      <c r="E62" s="36"/>
      <c r="F62" s="83"/>
      <c r="G62" s="135" t="s">
        <v>137</v>
      </c>
      <c r="H62" s="58">
        <f>VLOOKUP(G62,[1]分布式发票数据!$A:$D,4)</f>
        <v>23905</v>
      </c>
      <c r="I62" s="58">
        <f>VLOOKUP(G62,[1]分布式发票数据!$A:$E,5,FALSE)</f>
        <v>8710.98</v>
      </c>
      <c r="J62" s="20">
        <f>VLOOKUP(G62,[2]分布式发票数据!$A:$D,4,FALSE)</f>
        <v>20974</v>
      </c>
      <c r="K62" s="20">
        <f>VLOOKUP(G62,[2]分布式发票数据!$A:$E,5,FALSE)</f>
        <v>7642.93</v>
      </c>
      <c r="L62" s="84">
        <v>28465</v>
      </c>
      <c r="M62" s="85">
        <v>10372.65</v>
      </c>
      <c r="N62" s="20">
        <f>VLOOKUP(G62,'[7]2022年12月-2023年3月'!$A$4:$E$193,5,FALSE)</f>
        <v>47435.34</v>
      </c>
      <c r="O62" s="20">
        <f t="shared" si="7"/>
        <v>57807.99</v>
      </c>
      <c r="P62" s="86">
        <f>VLOOKUP(G62,[3]分布式发票数据!$A:$E,4,FALSE)</f>
        <v>21359</v>
      </c>
      <c r="Q62" s="86">
        <f>VLOOKUP(G62,[3]分布式发票数据!$A:$E,5,FALSE)</f>
        <v>7783.22</v>
      </c>
      <c r="R62" s="86">
        <f>VLOOKUP(G:G,[4]分布式发票数据!$A:$E,4,FALSE)</f>
        <v>23160</v>
      </c>
      <c r="S62" s="86">
        <f>VLOOKUP(G:G,[4]分布式发票数据!$A:$E,5,FALSE)</f>
        <v>8439.5</v>
      </c>
      <c r="T62" s="86">
        <f>VLOOKUP(G62,[5]分布式发票数据!$A$4:$E$193,4,FALSE)</f>
        <v>26383</v>
      </c>
      <c r="U62" s="86">
        <f>VLOOKUP(G62,[5]分布式发票数据!$A$4:$E$193,5,FALSE)</f>
        <v>9613.97</v>
      </c>
      <c r="V62" s="86">
        <f>VLOOKUP(G62,'[8]2023年4-6月'!$A$4:$E$193,5,FALSE)</f>
        <v>34430.01</v>
      </c>
      <c r="W62" s="86">
        <f t="shared" si="8"/>
        <v>44043.98</v>
      </c>
      <c r="X62" s="86">
        <f>VLOOKUP(G62,[6]分布式发票数据!$A$4:$D$193,4,FALSE)</f>
        <v>22873</v>
      </c>
      <c r="Y62" s="86">
        <f>VLOOKUP(G62,[6]分布式发票数据!$A$4:$E$193,5,FALSE)</f>
        <v>8334.92</v>
      </c>
      <c r="Z62" s="86">
        <f>VLOOKUP(G62,[9]分布式发票数据!$A$4:$E$193,4,FALSE)</f>
        <v>22040</v>
      </c>
      <c r="AA62" s="86">
        <f>VLOOKUP(G62,[9]分布式发票数据!$A$4:$E$193,5,FALSE)</f>
        <v>8031.38</v>
      </c>
      <c r="AB62" s="86">
        <f>VLOOKUP(G62,[10]分布式发票数据!$A:$D,4,FALSE)</f>
        <v>21416</v>
      </c>
      <c r="AC62" s="86">
        <f>VLOOKUP(G62,[10]分布式发票数据!$A:$E,5,FALSE)</f>
        <v>7803.99</v>
      </c>
      <c r="AD62" s="86">
        <f>VLOOKUP(G62,[12]sheet1!$G:$S,13,FALSE)</f>
        <v>26216</v>
      </c>
      <c r="AE62" s="86">
        <f>VLOOKUP(G62,[12]sheet1!$G:$X,18,FALSE)</f>
        <v>9553.11</v>
      </c>
      <c r="AF62" s="86">
        <f>VLOOKUP(G62,[11]Sheet1!$B:$E,4,FALSE)</f>
        <v>32209.36</v>
      </c>
      <c r="AG62" s="86">
        <f t="shared" si="9"/>
        <v>41762.47</v>
      </c>
      <c r="AH62" s="86">
        <f>VLOOKUP(G62,[13]Sheet1!$C$1:$H$65536,6,FALSE)</f>
        <v>23676</v>
      </c>
      <c r="AI62" s="86">
        <f>VLOOKUP(G62,[13]Sheet1!$C$1:$I$65536,7,FALSE)</f>
        <v>8627.53</v>
      </c>
      <c r="AJ62" s="86">
        <f>VLOOKUP(G62,[14]Sheet1!$E$1:$I$65536,5,FALSE)</f>
        <v>11497.07</v>
      </c>
      <c r="AK62" s="86">
        <f>VLOOKUP(G62,[15]Sheet1!$E$1:$I$65536,5,FALSE)</f>
        <v>12730.49</v>
      </c>
      <c r="AL62" s="92">
        <f t="shared" si="10"/>
        <v>24227.56</v>
      </c>
      <c r="AM62" s="92">
        <f t="shared" si="11"/>
        <v>32855.09</v>
      </c>
      <c r="AN62" s="1">
        <f>VLOOKUP(G62,[16]分布式营销结算明细接收数据!$E:$K,7,FALSE)</f>
        <v>19729</v>
      </c>
      <c r="AO62" s="1">
        <f>VLOOKUP(G62,[16]分布式营销结算明细接收数据!$E:$O,11,FALSE)</f>
        <v>7189.25</v>
      </c>
      <c r="AP62" s="1">
        <f>VLOOKUP(G62,[16]分布式营销结算明细接收数据!$E:$R,14,FALSE)</f>
        <v>9580.4</v>
      </c>
      <c r="AQ62" s="1">
        <f t="shared" si="12"/>
        <v>16769.65</v>
      </c>
      <c r="AR62" s="95">
        <f t="shared" si="13"/>
        <v>249986.1</v>
      </c>
    </row>
    <row r="63" ht="16" customHeight="1" spans="1:44">
      <c r="A63" s="12">
        <v>58</v>
      </c>
      <c r="B63" s="71"/>
      <c r="C63" s="79" t="s">
        <v>138</v>
      </c>
      <c r="D63" s="80"/>
      <c r="E63" s="36">
        <v>420</v>
      </c>
      <c r="F63" s="36"/>
      <c r="G63" s="133" t="s">
        <v>139</v>
      </c>
      <c r="H63" s="58">
        <f>VLOOKUP(G63,[1]分布式发票数据!$A:$D,4)</f>
        <v>45418</v>
      </c>
      <c r="I63" s="58">
        <f>VLOOKUP(G63,[1]分布式发票数据!$A:$E,5,FALSE)</f>
        <v>16550.32</v>
      </c>
      <c r="J63" s="20">
        <f>VLOOKUP(G63,[2]分布式发票数据!$A:$D,4,FALSE)</f>
        <v>39571</v>
      </c>
      <c r="K63" s="20">
        <f>VLOOKUP(G63,[2]分布式发票数据!$A:$E,5,FALSE)</f>
        <v>14419.67</v>
      </c>
      <c r="L63" s="84">
        <v>54734</v>
      </c>
      <c r="M63" s="85">
        <v>19945.07</v>
      </c>
      <c r="N63" s="20">
        <f>VLOOKUP(G63,'[7]2022年12月-2023年3月'!$A$4:$E$193,5,FALSE)</f>
        <v>90546.43</v>
      </c>
      <c r="O63" s="20">
        <f t="shared" si="7"/>
        <v>110491.5</v>
      </c>
      <c r="P63" s="86">
        <f>VLOOKUP(G63,[3]分布式发票数据!$A:$E,4,FALSE)</f>
        <v>41238</v>
      </c>
      <c r="Q63" s="86">
        <f>VLOOKUP(G63,[3]分布式发票数据!$A:$E,5,FALSE)</f>
        <v>15027.13</v>
      </c>
      <c r="R63" s="86">
        <f>VLOOKUP(G:G,[4]分布式发票数据!$A:$E,4,FALSE)</f>
        <v>45524</v>
      </c>
      <c r="S63" s="86">
        <f>VLOOKUP(G:G,[4]分布式发票数据!$A:$E,5,FALSE)</f>
        <v>16588.95</v>
      </c>
      <c r="T63" s="86">
        <f>VLOOKUP(G63,[5]分布式发票数据!$A$4:$E$193,4,FALSE)</f>
        <v>51662</v>
      </c>
      <c r="U63" s="86">
        <f>VLOOKUP(G63,[5]分布式发票数据!$A$4:$E$193,5,FALSE)</f>
        <v>18825.63</v>
      </c>
      <c r="V63" s="86">
        <f>VLOOKUP(G63,'[8]2023年4-6月'!$A$4:$E$193,5,FALSE)</f>
        <v>67218.69</v>
      </c>
      <c r="W63" s="86">
        <f t="shared" si="8"/>
        <v>86044.32</v>
      </c>
      <c r="X63" s="86">
        <f>VLOOKUP(G63,[6]分布式发票数据!$A$4:$D$193,4,FALSE)</f>
        <v>44912</v>
      </c>
      <c r="Y63" s="86">
        <f>VLOOKUP(G63,[6]分布式发票数据!$A$4:$E$193,5,FALSE)</f>
        <v>16365.93</v>
      </c>
      <c r="Z63" s="86">
        <f>VLOOKUP(G63,[9]分布式发票数据!$A$4:$E$193,4,FALSE)</f>
        <v>43349</v>
      </c>
      <c r="AA63" s="86">
        <f>VLOOKUP(G63,[9]分布式发票数据!$A$4:$E$193,5,FALSE)</f>
        <v>15796.38</v>
      </c>
      <c r="AB63" s="86">
        <f>VLOOKUP(G63,[10]分布式发票数据!$A:$D,4,FALSE)</f>
        <v>41084</v>
      </c>
      <c r="AC63" s="86">
        <f>VLOOKUP(G63,[10]分布式发票数据!$A:$E,5,FALSE)</f>
        <v>14971.01</v>
      </c>
      <c r="AD63" s="86">
        <f>VLOOKUP(G63,[12]sheet1!$G:$S,13,FALSE)</f>
        <v>50108</v>
      </c>
      <c r="AE63" s="86">
        <f>VLOOKUP(G63,[12]sheet1!$G:$X,18,FALSE)</f>
        <v>18259.36</v>
      </c>
      <c r="AF63" s="86">
        <f>VLOOKUP(G63,[11]Sheet1!$B:$E,4,FALSE)</f>
        <v>62809.93</v>
      </c>
      <c r="AG63" s="86">
        <f t="shared" si="9"/>
        <v>81069.29</v>
      </c>
      <c r="AH63" s="86">
        <f>VLOOKUP(G63,[13]Sheet1!$C$1:$H$65536,6,FALSE)</f>
        <v>45617</v>
      </c>
      <c r="AI63" s="86">
        <f>VLOOKUP(G63,[13]Sheet1!$C$1:$I$65536,7,FALSE)</f>
        <v>16622.83</v>
      </c>
      <c r="AJ63" s="86">
        <f>VLOOKUP(G63,[14]Sheet1!$E$1:$I$65536,5,FALSE)</f>
        <v>22151.62</v>
      </c>
      <c r="AK63" s="86">
        <f>VLOOKUP(G63,[15]Sheet1!$E$1:$I$65536,5,FALSE)</f>
        <v>24332.44</v>
      </c>
      <c r="AL63" s="92">
        <f t="shared" si="10"/>
        <v>46484.06</v>
      </c>
      <c r="AM63" s="92">
        <f t="shared" si="11"/>
        <v>63106.89</v>
      </c>
      <c r="AN63" s="1">
        <f>VLOOKUP(G63,[16]分布式营销结算明细接收数据!$E:$K,7,FALSE)</f>
        <v>33802</v>
      </c>
      <c r="AO63" s="1">
        <f>VLOOKUP(G63,[16]分布式营销结算明细接收数据!$E:$O,11,FALSE)</f>
        <v>12317.45</v>
      </c>
      <c r="AP63" s="1">
        <f>VLOOKUP(G63,[16]分布式营销结算明细接收数据!$E:$R,14,FALSE)</f>
        <v>16414.25</v>
      </c>
      <c r="AQ63" s="1">
        <f t="shared" si="12"/>
        <v>28731.7</v>
      </c>
      <c r="AR63" s="95">
        <f t="shared" si="13"/>
        <v>479163.09</v>
      </c>
    </row>
    <row r="64" ht="16" customHeight="1" spans="1:44">
      <c r="A64" s="12">
        <v>59</v>
      </c>
      <c r="B64" s="71"/>
      <c r="C64" s="79" t="s">
        <v>140</v>
      </c>
      <c r="D64" s="80"/>
      <c r="E64" s="36">
        <v>112</v>
      </c>
      <c r="F64" s="36"/>
      <c r="G64" s="133" t="s">
        <v>141</v>
      </c>
      <c r="H64" s="58">
        <f>VLOOKUP(G64,[1]分布式发票数据!$A:$D,4)</f>
        <v>39137</v>
      </c>
      <c r="I64" s="58">
        <f>VLOOKUP(G64,[1]分布式发票数据!$A:$E,5,FALSE)</f>
        <v>14261.52</v>
      </c>
      <c r="J64" s="20">
        <f>VLOOKUP(G64,[2]分布式发票数据!$A:$D,4,FALSE)</f>
        <v>34573</v>
      </c>
      <c r="K64" s="20">
        <f>VLOOKUP(G64,[2]分布式发票数据!$A:$E,5,FALSE)</f>
        <v>12598.4</v>
      </c>
      <c r="L64" s="84">
        <v>47510</v>
      </c>
      <c r="M64" s="85">
        <v>17312.64</v>
      </c>
      <c r="N64" s="20">
        <f>VLOOKUP(G64,'[7]2022年12月-2023年3月'!$A$4:$E$193,5,FALSE)</f>
        <v>78262.7</v>
      </c>
      <c r="O64" s="20">
        <f t="shared" si="7"/>
        <v>95575.34</v>
      </c>
      <c r="P64" s="86">
        <f>VLOOKUP(G64,[3]分布式发票数据!$A:$E,4,FALSE)</f>
        <v>36166</v>
      </c>
      <c r="Q64" s="86">
        <f>VLOOKUP(G64,[3]分布式发票数据!$A:$E,5,FALSE)</f>
        <v>13178.89</v>
      </c>
      <c r="R64" s="86">
        <f>VLOOKUP(G:G,[4]分布式发票数据!$A:$E,4,FALSE)</f>
        <v>39079</v>
      </c>
      <c r="S64" s="86">
        <f>VLOOKUP(G:G,[4]分布式发票数据!$A:$E,5,FALSE)</f>
        <v>14240.39</v>
      </c>
      <c r="T64" s="86">
        <f>VLOOKUP(G64,[5]分布式发票数据!$A$4:$E$193,4,FALSE)</f>
        <v>44464</v>
      </c>
      <c r="U64" s="86">
        <f>VLOOKUP(G64,[5]分布式发票数据!$A$4:$E$193,5,FALSE)</f>
        <v>16202.68</v>
      </c>
      <c r="V64" s="86">
        <f>VLOOKUP(G64,'[8]2023年4-6月'!$A$4:$E$193,5,FALSE)</f>
        <v>58130.69</v>
      </c>
      <c r="W64" s="86">
        <f t="shared" si="8"/>
        <v>74333.37</v>
      </c>
      <c r="X64" s="86">
        <f>VLOOKUP(G64,[6]分布式发票数据!$A$4:$D$193,4,FALSE)</f>
        <v>36070</v>
      </c>
      <c r="Y64" s="86">
        <f>VLOOKUP(G64,[6]分布式发票数据!$A$4:$E$193,5,FALSE)</f>
        <v>13143.91</v>
      </c>
      <c r="Z64" s="86">
        <f>VLOOKUP(G64,[9]分布式发票数据!$A$4:$E$193,4,FALSE)</f>
        <v>36662</v>
      </c>
      <c r="AA64" s="86">
        <f>VLOOKUP(G64,[9]分布式发票数据!$A$4:$E$193,5,FALSE)</f>
        <v>13359.63</v>
      </c>
      <c r="AB64" s="86">
        <f>VLOOKUP(G64,[10]分布式发票数据!$A:$D,4,FALSE)</f>
        <v>35718</v>
      </c>
      <c r="AC64" s="86">
        <f>VLOOKUP(G64,[10]分布式发票数据!$A:$E,5,FALSE)</f>
        <v>13015.64</v>
      </c>
      <c r="AD64" s="86">
        <f>VLOOKUP(G64,[12]sheet1!$G:$S,13,FALSE)</f>
        <v>42852</v>
      </c>
      <c r="AE64" s="86">
        <f>VLOOKUP(G64,[12]sheet1!$G:$X,18,FALSE)</f>
        <v>15615.27</v>
      </c>
      <c r="AF64" s="86">
        <f>VLOOKUP(G64,[11]Sheet1!$B:$E,4,FALSE)</f>
        <v>52663.32</v>
      </c>
      <c r="AG64" s="86">
        <f t="shared" si="9"/>
        <v>68278.59</v>
      </c>
      <c r="AH64" s="86">
        <f>VLOOKUP(G64,[13]Sheet1!$C$1:$H$65536,6,FALSE)</f>
        <v>38342</v>
      </c>
      <c r="AI64" s="86">
        <f>VLOOKUP(G64,[13]Sheet1!$C$1:$I$65536,7,FALSE)</f>
        <v>13971.82</v>
      </c>
      <c r="AJ64" s="86">
        <f>VLOOKUP(G64,[14]Sheet1!$E$1:$I$65536,5,FALSE)</f>
        <v>18618.88</v>
      </c>
      <c r="AK64" s="86">
        <f>VLOOKUP(G64,[15]Sheet1!$E$1:$I$65536,5,FALSE)</f>
        <v>20808.93</v>
      </c>
      <c r="AL64" s="92">
        <f t="shared" si="10"/>
        <v>39427.81</v>
      </c>
      <c r="AM64" s="92">
        <f t="shared" si="11"/>
        <v>53399.63</v>
      </c>
      <c r="AN64" s="1">
        <f>VLOOKUP(G64,[16]分布式营销结算明细接收数据!$E:$K,7,FALSE)</f>
        <v>28448</v>
      </c>
      <c r="AO64" s="1">
        <f>VLOOKUP(G64,[16]分布式营销结算明细接收数据!$E:$O,11,FALSE)</f>
        <v>10366.45</v>
      </c>
      <c r="AP64" s="1">
        <f>VLOOKUP(G64,[16]分布式营销结算明细接收数据!$E:$R,14,FALSE)</f>
        <v>13814.35</v>
      </c>
      <c r="AQ64" s="1">
        <f t="shared" si="12"/>
        <v>24180.8</v>
      </c>
      <c r="AR64" s="95">
        <f t="shared" si="13"/>
        <v>409566.11</v>
      </c>
    </row>
    <row r="65" ht="16" customHeight="1" spans="1:44">
      <c r="A65" s="12">
        <v>60</v>
      </c>
      <c r="B65" s="71"/>
      <c r="C65" s="79" t="s">
        <v>142</v>
      </c>
      <c r="D65" s="80"/>
      <c r="E65" s="36">
        <v>420</v>
      </c>
      <c r="F65" s="36"/>
      <c r="G65" s="133" t="s">
        <v>143</v>
      </c>
      <c r="H65" s="58">
        <f>VLOOKUP(G65,[1]分布式发票数据!$A:$D,4)</f>
        <v>45154</v>
      </c>
      <c r="I65" s="58">
        <f>VLOOKUP(G65,[1]分布式发票数据!$A:$E,5,FALSE)</f>
        <v>16454.12</v>
      </c>
      <c r="J65" s="20">
        <f>VLOOKUP(G65,[2]分布式发票数据!$A:$D,4,FALSE)</f>
        <v>39356</v>
      </c>
      <c r="K65" s="20">
        <f>VLOOKUP(G65,[2]分布式发票数据!$A:$E,5,FALSE)</f>
        <v>14341.33</v>
      </c>
      <c r="L65" s="84">
        <v>53948</v>
      </c>
      <c r="M65" s="85">
        <v>19658.65</v>
      </c>
      <c r="N65" s="20">
        <f>VLOOKUP(G65,'[7]2022年12月-2023年3月'!$A$4:$E$193,5,FALSE)</f>
        <v>89612.62</v>
      </c>
      <c r="O65" s="20">
        <f t="shared" si="7"/>
        <v>109271.27</v>
      </c>
      <c r="P65" s="86">
        <f>VLOOKUP(G65,[3]分布式发票数据!$A:$E,4,FALSE)</f>
        <v>40415</v>
      </c>
      <c r="Q65" s="86">
        <f>VLOOKUP(G65,[3]分布式发票数据!$A:$E,5,FALSE)</f>
        <v>14727.23</v>
      </c>
      <c r="R65" s="86">
        <f>VLOOKUP(G:G,[4]分布式发票数据!$A:$E,4,FALSE)</f>
        <v>44318</v>
      </c>
      <c r="S65" s="86">
        <f>VLOOKUP(G:G,[4]分布式发票数据!$A:$E,5,FALSE)</f>
        <v>16149.48</v>
      </c>
      <c r="T65" s="86">
        <f>VLOOKUP(G65,[5]分布式发票数据!$A$4:$E$193,4,FALSE)</f>
        <v>50309</v>
      </c>
      <c r="U65" s="86">
        <f>VLOOKUP(G65,[5]分布式发票数据!$A$4:$E$193,5,FALSE)</f>
        <v>18332.6</v>
      </c>
      <c r="V65" s="86">
        <f>VLOOKUP(G65,'[8]2023年4-6月'!$A$4:$E$193,5,FALSE)</f>
        <v>65576.39</v>
      </c>
      <c r="W65" s="86">
        <f t="shared" si="8"/>
        <v>83908.99</v>
      </c>
      <c r="X65" s="86">
        <f>VLOOKUP(G65,[6]分布式发票数据!$A$4:$D$193,4,FALSE)</f>
        <v>43696</v>
      </c>
      <c r="Y65" s="86">
        <f>VLOOKUP(G65,[6]分布式发票数据!$A$4:$E$193,5,FALSE)</f>
        <v>15922.82</v>
      </c>
      <c r="Z65" s="86">
        <f>VLOOKUP(G65,[9]分布式发票数据!$A$4:$E$193,4,FALSE)</f>
        <v>42078</v>
      </c>
      <c r="AA65" s="86">
        <f>VLOOKUP(G65,[9]分布式发票数据!$A$4:$E$193,5,FALSE)</f>
        <v>15333.22</v>
      </c>
      <c r="AB65" s="86">
        <f>VLOOKUP(G65,[10]分布式发票数据!$A:$D,4,FALSE)</f>
        <v>40626</v>
      </c>
      <c r="AC65" s="86">
        <f>VLOOKUP(G65,[10]分布式发票数据!$A:$E,5,FALSE)</f>
        <v>14804.11</v>
      </c>
      <c r="AD65" s="86">
        <f>VLOOKUP(G65,[12]sheet1!$G:$S,13,FALSE)</f>
        <v>49676</v>
      </c>
      <c r="AE65" s="86">
        <f>VLOOKUP(G65,[12]sheet1!$G:$X,18,FALSE)</f>
        <v>18101.93</v>
      </c>
      <c r="AF65" s="86">
        <f>VLOOKUP(G65,[11]Sheet1!$B:$E,4,FALSE)</f>
        <v>61379.85</v>
      </c>
      <c r="AG65" s="86">
        <f t="shared" si="9"/>
        <v>79481.78</v>
      </c>
      <c r="AH65" s="86">
        <f>VLOOKUP(G65,[13]Sheet1!$C$1:$H$65536,6,FALSE)</f>
        <v>44807</v>
      </c>
      <c r="AI65" s="86">
        <f>VLOOKUP(G65,[13]Sheet1!$C$1:$I$65536,7,FALSE)</f>
        <v>16327.67</v>
      </c>
      <c r="AJ65" s="86">
        <f>VLOOKUP(G65,[14]Sheet1!$E$1:$I$65536,5,FALSE)</f>
        <v>21758.28</v>
      </c>
      <c r="AK65" s="86">
        <f>VLOOKUP(G65,[15]Sheet1!$E$1:$I$65536,5,FALSE)</f>
        <v>24122.67</v>
      </c>
      <c r="AL65" s="92">
        <f t="shared" si="10"/>
        <v>45880.95</v>
      </c>
      <c r="AM65" s="92">
        <f t="shared" si="11"/>
        <v>62208.62</v>
      </c>
      <c r="AN65" s="1">
        <f>VLOOKUP(G65,[16]分布式营销结算明细接收数据!$E:$K,7,FALSE)</f>
        <v>28788</v>
      </c>
      <c r="AO65" s="1">
        <f>VLOOKUP(G65,[16]分布式营销结算明细接收数据!$E:$O,11,FALSE)</f>
        <v>10490.35</v>
      </c>
      <c r="AP65" s="1">
        <f>VLOOKUP(G65,[16]分布式营销结算明细接收数据!$E:$R,14,FALSE)</f>
        <v>13979.45</v>
      </c>
      <c r="AQ65" s="1">
        <f t="shared" si="12"/>
        <v>24469.8</v>
      </c>
      <c r="AR65" s="95">
        <f t="shared" si="13"/>
        <v>467072.77</v>
      </c>
    </row>
    <row r="66" ht="16" customHeight="1" spans="1:44">
      <c r="A66" s="12">
        <v>61</v>
      </c>
      <c r="B66" s="71"/>
      <c r="C66" s="79" t="s">
        <v>144</v>
      </c>
      <c r="D66" s="80"/>
      <c r="E66" s="36">
        <v>420</v>
      </c>
      <c r="F66" s="36"/>
      <c r="G66" s="133" t="s">
        <v>145</v>
      </c>
      <c r="H66" s="58">
        <f>VLOOKUP(G66,[1]分布式发票数据!$A:$D,4)</f>
        <v>46259</v>
      </c>
      <c r="I66" s="58">
        <f>VLOOKUP(G66,[1]分布式发票数据!$A:$E,5,FALSE)</f>
        <v>16856.78</v>
      </c>
      <c r="J66" s="20">
        <f>VLOOKUP(G66,[2]分布式发票数据!$A:$D,4,FALSE)</f>
        <v>40121</v>
      </c>
      <c r="K66" s="20">
        <f>VLOOKUP(G66,[2]分布式发票数据!$A:$E,5,FALSE)</f>
        <v>14620.09</v>
      </c>
      <c r="L66" s="84">
        <v>54828</v>
      </c>
      <c r="M66" s="85">
        <v>19979.32</v>
      </c>
      <c r="N66" s="20">
        <f>VLOOKUP(G66,'[7]2022年12月-2023年3月'!$A$4:$E$193,5,FALSE)</f>
        <v>91637.1</v>
      </c>
      <c r="O66" s="20">
        <f t="shared" si="7"/>
        <v>111616.42</v>
      </c>
      <c r="P66" s="86">
        <f>VLOOKUP(G66,[3]分布式发票数据!$A:$E,4,FALSE)</f>
        <v>37021</v>
      </c>
      <c r="Q66" s="86">
        <f>VLOOKUP(G66,[3]分布式发票数据!$A:$E,5,FALSE)</f>
        <v>13490.45</v>
      </c>
      <c r="R66" s="86">
        <f>VLOOKUP(G:G,[4]分布式发票数据!$A:$E,4,FALSE)</f>
        <v>45552</v>
      </c>
      <c r="S66" s="86">
        <f>VLOOKUP(G:G,[4]分布式发票数据!$A:$E,5,FALSE)</f>
        <v>16599.15</v>
      </c>
      <c r="T66" s="86">
        <f>VLOOKUP(G66,[5]分布式发票数据!$A$4:$E$193,4,FALSE)</f>
        <v>51359</v>
      </c>
      <c r="U66" s="86">
        <f>VLOOKUP(G66,[5]分布式发票数据!$A$4:$E$193,5,FALSE)</f>
        <v>18715.22</v>
      </c>
      <c r="V66" s="86">
        <f>VLOOKUP(G66,'[8]2023年4-6月'!$A$4:$E$193,5,FALSE)</f>
        <v>65037.38</v>
      </c>
      <c r="W66" s="86">
        <f t="shared" si="8"/>
        <v>83752.6</v>
      </c>
      <c r="X66" s="86">
        <f>VLOOKUP(G66,[6]分布式发票数据!$A$4:$D$193,4,FALSE)</f>
        <v>44695</v>
      </c>
      <c r="Y66" s="86">
        <f>VLOOKUP(G66,[6]分布式发票数据!$A$4:$E$193,5,FALSE)</f>
        <v>16286.86</v>
      </c>
      <c r="Z66" s="86">
        <f>VLOOKUP(G66,[9]分布式发票数据!$A$4:$E$193,4,FALSE)</f>
        <v>43181</v>
      </c>
      <c r="AA66" s="86">
        <f>VLOOKUP(G66,[9]分布式发票数据!$A$4:$E$193,5,FALSE)</f>
        <v>15735.16</v>
      </c>
      <c r="AB66" s="86">
        <f>VLOOKUP(G66,[10]分布式发票数据!$A:$D,4,FALSE)</f>
        <v>11820</v>
      </c>
      <c r="AC66" s="86">
        <f>VLOOKUP(G66,[10]分布式发票数据!$A:$E,5,FALSE)</f>
        <v>4307.21</v>
      </c>
      <c r="AD66" s="86">
        <f>VLOOKUP(G66,[12]sheet1!$G:$S,13,FALSE)</f>
        <v>0</v>
      </c>
      <c r="AE66" s="86">
        <f>VLOOKUP(G66,[12]sheet1!$G:$X,18,FALSE)</f>
        <v>0</v>
      </c>
      <c r="AF66" s="86">
        <f>VLOOKUP(G66,[11]Sheet1!$B:$E,4,FALSE)</f>
        <v>48412.37</v>
      </c>
      <c r="AG66" s="86">
        <f t="shared" si="9"/>
        <v>48412.37</v>
      </c>
      <c r="AH66" s="86">
        <f>VLOOKUP(G66,[13]Sheet1!$C$1:$H$65536,6,FALSE)</f>
        <v>23662</v>
      </c>
      <c r="AI66" s="86">
        <f>VLOOKUP(G66,[13]Sheet1!$C$1:$I$65536,7,FALSE)</f>
        <v>8622.43</v>
      </c>
      <c r="AJ66" s="86">
        <f>VLOOKUP(G66,[14]Sheet1!$E$1:$I$65536,5,FALSE)</f>
        <v>11490.27</v>
      </c>
      <c r="AK66" s="86">
        <f>VLOOKUP(G66,[15]Sheet1!$E$1:$I$65536,5,FALSE)</f>
        <v>0</v>
      </c>
      <c r="AL66" s="92">
        <f t="shared" si="10"/>
        <v>11490.27</v>
      </c>
      <c r="AM66" s="92">
        <f t="shared" si="11"/>
        <v>20112.7</v>
      </c>
      <c r="AN66" s="1">
        <f>VLOOKUP(G66,[16]分布式营销结算明细接收数据!$E:$K,7,FALSE)</f>
        <v>34253</v>
      </c>
      <c r="AO66" s="1">
        <f>VLOOKUP(G66,[16]分布式营销结算明细接收数据!$E:$O,11,FALSE)</f>
        <v>12481.79</v>
      </c>
      <c r="AP66" s="1">
        <f>VLOOKUP(G66,[16]分布式营销结算明细接收数据!$E:$R,14,FALSE)</f>
        <v>16633.26</v>
      </c>
      <c r="AQ66" s="1">
        <f t="shared" si="12"/>
        <v>29115.05</v>
      </c>
      <c r="AR66" s="95">
        <f t="shared" si="13"/>
        <v>390904.84</v>
      </c>
    </row>
    <row r="67" ht="16" customHeight="1" spans="1:44">
      <c r="A67" s="12">
        <v>62</v>
      </c>
      <c r="B67" s="71"/>
      <c r="C67" s="79" t="s">
        <v>146</v>
      </c>
      <c r="D67" s="96" t="s">
        <v>147</v>
      </c>
      <c r="E67" s="36">
        <v>693</v>
      </c>
      <c r="F67" s="97">
        <v>5971</v>
      </c>
      <c r="G67" s="133" t="s">
        <v>148</v>
      </c>
      <c r="H67" s="58">
        <f>VLOOKUP(G67,[1]分布式发票数据!$A:$D,4)</f>
        <v>46567</v>
      </c>
      <c r="I67" s="58">
        <f>VLOOKUP(G67,[1]分布式发票数据!$A:$E,5,FALSE)</f>
        <v>16969.01</v>
      </c>
      <c r="J67" s="20">
        <f>VLOOKUP(G67,[2]分布式发票数据!$A:$D,4,FALSE)</f>
        <v>40188</v>
      </c>
      <c r="K67" s="20">
        <f>VLOOKUP(G67,[2]分布式发票数据!$A:$E,5,FALSE)</f>
        <v>14644.51</v>
      </c>
      <c r="L67" s="84">
        <v>51503</v>
      </c>
      <c r="M67" s="85">
        <v>18767.69</v>
      </c>
      <c r="N67" s="20">
        <f>VLOOKUP(G67,'[7]2022年12月-2023年3月'!$A$4:$E$193,5,FALSE)</f>
        <v>90359.48</v>
      </c>
      <c r="O67" s="20">
        <f t="shared" si="7"/>
        <v>109127.17</v>
      </c>
      <c r="P67" s="86">
        <f>VLOOKUP(G67,[3]分布式发票数据!$A:$E,4,FALSE)</f>
        <v>40903</v>
      </c>
      <c r="Q67" s="86">
        <f>VLOOKUP(G67,[3]分布式发票数据!$A:$E,5,FALSE)</f>
        <v>14905.05</v>
      </c>
      <c r="R67" s="86">
        <f>VLOOKUP(G:G,[4]分布式发票数据!$A:$E,4,FALSE)</f>
        <v>44521</v>
      </c>
      <c r="S67" s="86">
        <f>VLOOKUP(G:G,[4]分布式发票数据!$A:$E,5,FALSE)</f>
        <v>16223.45</v>
      </c>
      <c r="T67" s="86">
        <f>VLOOKUP(G67,[5]分布式发票数据!$A$4:$E$193,4,FALSE)</f>
        <v>44332</v>
      </c>
      <c r="U67" s="86">
        <f>VLOOKUP(G67,[5]分布式发票数据!$A$4:$E$193,5,FALSE)</f>
        <v>16154.58</v>
      </c>
      <c r="V67" s="86">
        <f>VLOOKUP(G67,'[8]2023年4-6月'!$A$4:$E$193,5,FALSE)</f>
        <v>63009.52</v>
      </c>
      <c r="W67" s="86">
        <f t="shared" si="8"/>
        <v>79164.1</v>
      </c>
      <c r="X67" s="86">
        <f>VLOOKUP(G67,[6]分布式发票数据!$A$4:$D$193,4,FALSE)</f>
        <v>36062</v>
      </c>
      <c r="Y67" s="86">
        <f>VLOOKUP(G67,[6]分布式发票数据!$A$4:$E$193,5,FALSE)</f>
        <v>13140.99</v>
      </c>
      <c r="Z67" s="86">
        <f>VLOOKUP(G67,[9]分布式发票数据!$A$4:$E$193,4,FALSE)</f>
        <v>46184</v>
      </c>
      <c r="AA67" s="86">
        <f>VLOOKUP(G67,[9]分布式发票数据!$A$4:$E$193,5,FALSE)</f>
        <v>16829.45</v>
      </c>
      <c r="AB67" s="86">
        <f>VLOOKUP(G67,[10]分布式发票数据!$A:$D,4,FALSE)</f>
        <v>39530</v>
      </c>
      <c r="AC67" s="86">
        <f>VLOOKUP(G67,[10]分布式发票数据!$A:$E,5,FALSE)</f>
        <v>14404.73</v>
      </c>
      <c r="AD67" s="86">
        <f>VLOOKUP(G67,[12]sheet1!$G:$S,13,FALSE)</f>
        <v>50563</v>
      </c>
      <c r="AE67" s="86">
        <f>VLOOKUP(G67,[12]sheet1!$G:$X,18,FALSE)</f>
        <v>18425.16</v>
      </c>
      <c r="AF67" s="86">
        <f>VLOOKUP(G67,[11]Sheet1!$B:$E,4,FALSE)</f>
        <v>59134.43</v>
      </c>
      <c r="AG67" s="86">
        <f t="shared" si="9"/>
        <v>77559.59</v>
      </c>
      <c r="AH67" s="86">
        <f>VLOOKUP(G67,[13]Sheet1!$C$1:$H$65536,6,FALSE)</f>
        <v>46192</v>
      </c>
      <c r="AI67" s="86">
        <f>VLOOKUP(G67,[13]Sheet1!$C$1:$I$65536,7,FALSE)</f>
        <v>16832.36</v>
      </c>
      <c r="AJ67" s="86">
        <f>VLOOKUP(G67,[14]Sheet1!$E$1:$I$65536,5,FALSE)</f>
        <v>22430.84</v>
      </c>
      <c r="AK67" s="86">
        <f>VLOOKUP(G67,[15]Sheet1!$E$1:$I$65536,5,FALSE)</f>
        <v>24553.39</v>
      </c>
      <c r="AL67" s="92">
        <f t="shared" si="10"/>
        <v>46984.23</v>
      </c>
      <c r="AM67" s="92">
        <f t="shared" si="11"/>
        <v>63816.59</v>
      </c>
      <c r="AN67" s="1">
        <f>VLOOKUP(G67,[16]分布式营销结算明细接收数据!$E:$K,7,FALSE)</f>
        <v>40909</v>
      </c>
      <c r="AO67" s="1">
        <f>VLOOKUP(G67,[16]分布式营销结算明细接收数据!$E:$O,11,FALSE)</f>
        <v>14907.24</v>
      </c>
      <c r="AP67" s="1">
        <f>VLOOKUP(G67,[16]分布式营销结算明细接收数据!$E:$R,14,FALSE)</f>
        <v>19865.41</v>
      </c>
      <c r="AQ67" s="1">
        <f t="shared" si="12"/>
        <v>34772.65</v>
      </c>
      <c r="AR67" s="95">
        <f t="shared" si="13"/>
        <v>471557.29</v>
      </c>
    </row>
    <row r="68" ht="16" customHeight="1" spans="1:44">
      <c r="A68" s="12">
        <v>63</v>
      </c>
      <c r="B68" s="71"/>
      <c r="C68" s="79" t="s">
        <v>149</v>
      </c>
      <c r="D68" s="96"/>
      <c r="E68" s="36"/>
      <c r="F68" s="98"/>
      <c r="G68" s="133" t="s">
        <v>150</v>
      </c>
      <c r="H68" s="58">
        <f>VLOOKUP(G68,[1]分布式发票数据!$A:$D,4)</f>
        <v>38411</v>
      </c>
      <c r="I68" s="58">
        <f>VLOOKUP(G68,[1]分布式发票数据!$A:$E,5,FALSE)</f>
        <v>13996.97</v>
      </c>
      <c r="J68" s="20">
        <f>VLOOKUP(G68,[2]分布式发票数据!$A:$D,4,FALSE)</f>
        <v>34799</v>
      </c>
      <c r="K68" s="20">
        <f>VLOOKUP(G68,[2]分布式发票数据!$A:$E,5,FALSE)</f>
        <v>12680.76</v>
      </c>
      <c r="L68" s="84">
        <v>46592</v>
      </c>
      <c r="M68" s="85">
        <v>16978.12</v>
      </c>
      <c r="N68" s="20">
        <f>VLOOKUP(G68,'[7]2022年12月-2023年3月'!$A$4:$E$193,5,FALSE)</f>
        <v>76627.19</v>
      </c>
      <c r="O68" s="20">
        <f t="shared" si="7"/>
        <v>93605.31</v>
      </c>
      <c r="P68" s="86">
        <f>VLOOKUP(G68,[3]分布式发票数据!$A:$E,4,FALSE)</f>
        <v>37680</v>
      </c>
      <c r="Q68" s="86">
        <f>VLOOKUP(G68,[3]分布式发票数据!$A:$E,5,FALSE)</f>
        <v>13730.59</v>
      </c>
      <c r="R68" s="86">
        <f>VLOOKUP(G:G,[4]分布式发票数据!$A:$E,4,FALSE)</f>
        <v>42050</v>
      </c>
      <c r="S68" s="86">
        <f>VLOOKUP(G:G,[4]分布式发票数据!$A:$E,5,FALSE)</f>
        <v>15323.02</v>
      </c>
      <c r="T68" s="86">
        <f>VLOOKUP(G68,[5]分布式发票数据!$A$4:$E$193,4,FALSE)</f>
        <v>49302</v>
      </c>
      <c r="U68" s="86">
        <f>VLOOKUP(G68,[5]分布式发票数据!$A$4:$E$193,5,FALSE)</f>
        <v>17965.65</v>
      </c>
      <c r="V68" s="86">
        <f>VLOOKUP(G68,'[8]2023年4-6月'!$A$4:$E$193,5,FALSE)</f>
        <v>62657.94</v>
      </c>
      <c r="W68" s="86">
        <f t="shared" si="8"/>
        <v>80623.59</v>
      </c>
      <c r="X68" s="86">
        <f>VLOOKUP(G68,[6]分布式发票数据!$A$4:$D$193,4,FALSE)</f>
        <v>39669</v>
      </c>
      <c r="Y68" s="86">
        <f>VLOOKUP(G68,[6]分布式发票数据!$A$4:$E$193,5,FALSE)</f>
        <v>14455.38</v>
      </c>
      <c r="Z68" s="86">
        <f>VLOOKUP(G68,[9]分布式发票数据!$A$4:$E$193,4,FALSE)</f>
        <v>31470</v>
      </c>
      <c r="AA68" s="86">
        <f>VLOOKUP(G68,[9]分布式发票数据!$A$4:$E$193,5,FALSE)</f>
        <v>11467.67</v>
      </c>
      <c r="AB68" s="86">
        <f>VLOOKUP(G68,[10]分布式发票数据!$A:$D,4,FALSE)</f>
        <v>30072</v>
      </c>
      <c r="AC68" s="86">
        <f>VLOOKUP(G68,[10]分布式发票数据!$A:$E,5,FALSE)</f>
        <v>10958.24</v>
      </c>
      <c r="AD68" s="86">
        <f>VLOOKUP(G68,[12]sheet1!$G:$S,13,FALSE)</f>
        <v>30864</v>
      </c>
      <c r="AE68" s="86">
        <f>VLOOKUP(G68,[12]sheet1!$G:$X,18,FALSE)</f>
        <v>11246.84</v>
      </c>
      <c r="AF68" s="86">
        <f>VLOOKUP(G68,[11]Sheet1!$B:$E,4,FALSE)</f>
        <v>49148.06</v>
      </c>
      <c r="AG68" s="86">
        <f t="shared" si="9"/>
        <v>60394.9</v>
      </c>
      <c r="AH68" s="86">
        <f>VLOOKUP(G68,[13]Sheet1!$C$1:$H$65536,6,FALSE)</f>
        <v>26464</v>
      </c>
      <c r="AI68" s="86">
        <f>VLOOKUP(G68,[13]Sheet1!$C$1:$I$65536,7,FALSE)</f>
        <v>9643.48</v>
      </c>
      <c r="AJ68" s="86">
        <f>VLOOKUP(G68,[14]Sheet1!$E$1:$I$65536,5,FALSE)</f>
        <v>12850.92</v>
      </c>
      <c r="AK68" s="86">
        <f>VLOOKUP(G68,[15]Sheet1!$E$1:$I$65536,5,FALSE)</f>
        <v>14987.56</v>
      </c>
      <c r="AL68" s="92">
        <f t="shared" si="10"/>
        <v>27838.48</v>
      </c>
      <c r="AM68" s="92">
        <f t="shared" si="11"/>
        <v>37481.96</v>
      </c>
      <c r="AN68" s="1">
        <f>VLOOKUP(G68,[16]分布式营销结算明细接收数据!$E:$K,7,FALSE)</f>
        <v>21175</v>
      </c>
      <c r="AO68" s="1">
        <f>VLOOKUP(G68,[16]分布式营销结算明细接收数据!$E:$O,11,FALSE)</f>
        <v>7716.17</v>
      </c>
      <c r="AP68" s="1">
        <f>VLOOKUP(G68,[16]分布式营销结算明细接收数据!$E:$R,14,FALSE)</f>
        <v>10282.58</v>
      </c>
      <c r="AQ68" s="1">
        <f t="shared" si="12"/>
        <v>17998.75</v>
      </c>
      <c r="AR68" s="95">
        <f t="shared" si="13"/>
        <v>382717.14</v>
      </c>
    </row>
    <row r="69" ht="16" customHeight="1" spans="1:44">
      <c r="A69" s="12">
        <v>64</v>
      </c>
      <c r="B69" s="71"/>
      <c r="C69" s="79" t="s">
        <v>151</v>
      </c>
      <c r="D69" s="96"/>
      <c r="E69" s="36">
        <v>273</v>
      </c>
      <c r="F69" s="98"/>
      <c r="G69" s="133" t="s">
        <v>152</v>
      </c>
      <c r="H69" s="58">
        <f>VLOOKUP(G69,[1]分布式发票数据!$A:$D,4)</f>
        <v>46439</v>
      </c>
      <c r="I69" s="58">
        <f>VLOOKUP(G69,[1]分布式发票数据!$A:$E,5,FALSE)</f>
        <v>16922.37</v>
      </c>
      <c r="J69" s="20">
        <f>VLOOKUP(G69,[2]分布式发票数据!$A:$D,4,FALSE)</f>
        <v>39761</v>
      </c>
      <c r="K69" s="20">
        <f>VLOOKUP(G69,[2]分布式发票数据!$A:$E,5,FALSE)</f>
        <v>14488.91</v>
      </c>
      <c r="L69" s="84">
        <v>51409</v>
      </c>
      <c r="M69" s="85">
        <v>18733.44</v>
      </c>
      <c r="N69" s="20">
        <f>VLOOKUP(G69,'[7]2022年12月-2023年3月'!$A$4:$E$193,5,FALSE)</f>
        <v>89973.42</v>
      </c>
      <c r="O69" s="20">
        <f t="shared" si="7"/>
        <v>108706.86</v>
      </c>
      <c r="P69" s="86">
        <f>VLOOKUP(G69,[3]分布式发票数据!$A:$E,4,FALSE)</f>
        <v>40656</v>
      </c>
      <c r="Q69" s="86">
        <f>VLOOKUP(G69,[3]分布式发票数据!$A:$E,5,FALSE)</f>
        <v>14815.05</v>
      </c>
      <c r="R69" s="86">
        <f>VLOOKUP(G:G,[4]分布式发票数据!$A:$E,4,FALSE)</f>
        <v>44234</v>
      </c>
      <c r="S69" s="86">
        <f>VLOOKUP(G:G,[4]分布式发票数据!$A:$E,5,FALSE)</f>
        <v>16118.87</v>
      </c>
      <c r="T69" s="86">
        <f>VLOOKUP(G69,[5]分布式发票数据!$A$4:$E$193,4,FALSE)</f>
        <v>50886</v>
      </c>
      <c r="U69" s="86">
        <f>VLOOKUP(G69,[5]分布式发票数据!$A$4:$E$193,5,FALSE)</f>
        <v>18542.86</v>
      </c>
      <c r="V69" s="86">
        <f>VLOOKUP(G69,'[8]2023年4-6月'!$A$4:$E$193,5,FALSE)</f>
        <v>65932.82</v>
      </c>
      <c r="W69" s="86">
        <f t="shared" si="8"/>
        <v>84475.68</v>
      </c>
      <c r="X69" s="86">
        <f>VLOOKUP(G69,[6]分布式发票数据!$A$4:$D$193,4,FALSE)</f>
        <v>42374</v>
      </c>
      <c r="Y69" s="86">
        <f>VLOOKUP(G69,[6]分布式发票数据!$A$4:$E$193,5,FALSE)</f>
        <v>15441.09</v>
      </c>
      <c r="Z69" s="86">
        <f>VLOOKUP(G69,[9]分布式发票数据!$A$4:$E$193,4,FALSE)</f>
        <v>46312</v>
      </c>
      <c r="AA69" s="86">
        <f>VLOOKUP(G69,[9]分布式发票数据!$A$4:$E$193,5,FALSE)</f>
        <v>16876.09</v>
      </c>
      <c r="AB69" s="86">
        <f>VLOOKUP(G69,[10]分布式发票数据!$A:$D,4,FALSE)</f>
        <v>39690</v>
      </c>
      <c r="AC69" s="86">
        <f>VLOOKUP(G69,[10]分布式发票数据!$A:$E,5,FALSE)</f>
        <v>14463.04</v>
      </c>
      <c r="AD69" s="86">
        <f>VLOOKUP(G69,[12]sheet1!$G:$S,13,FALSE)</f>
        <v>50952</v>
      </c>
      <c r="AE69" s="86">
        <f>VLOOKUP(G69,[12]sheet1!$G:$X,18,FALSE)</f>
        <v>18566.91</v>
      </c>
      <c r="AF69" s="86">
        <f>VLOOKUP(G69,[11]Sheet1!$B:$E,4,FALSE)</f>
        <v>62339.38</v>
      </c>
      <c r="AG69" s="86">
        <f t="shared" si="9"/>
        <v>80906.29</v>
      </c>
      <c r="AH69" s="86">
        <f>VLOOKUP(G69,[13]Sheet1!$C$1:$H$65536,6,FALSE)</f>
        <v>46153</v>
      </c>
      <c r="AI69" s="86">
        <f>VLOOKUP(G69,[13]Sheet1!$C$1:$I$65536,7,FALSE)</f>
        <v>16818.15</v>
      </c>
      <c r="AJ69" s="86">
        <f>VLOOKUP(G69,[14]Sheet1!$E$1:$I$65536,5,FALSE)</f>
        <v>22411.9</v>
      </c>
      <c r="AK69" s="86">
        <f>VLOOKUP(G69,[15]Sheet1!$E$1:$I$65536,5,FALSE)</f>
        <v>24742.29</v>
      </c>
      <c r="AL69" s="92">
        <f t="shared" si="10"/>
        <v>47154.19</v>
      </c>
      <c r="AM69" s="92">
        <f t="shared" si="11"/>
        <v>63972.34</v>
      </c>
      <c r="AN69" s="1">
        <f>VLOOKUP(G69,[16]分布式营销结算明细接收数据!$E:$K,7,FALSE)</f>
        <v>40380</v>
      </c>
      <c r="AO69" s="1">
        <f>VLOOKUP(G69,[16]分布式营销结算明细接收数据!$E:$O,11,FALSE)</f>
        <v>14714.47</v>
      </c>
      <c r="AP69" s="1">
        <f>VLOOKUP(G69,[16]分布式营销结算明细接收数据!$E:$R,14,FALSE)</f>
        <v>19608.53</v>
      </c>
      <c r="AQ69" s="1">
        <f t="shared" si="12"/>
        <v>34323</v>
      </c>
      <c r="AR69" s="95">
        <f t="shared" si="13"/>
        <v>481509.59</v>
      </c>
    </row>
    <row r="70" ht="16" customHeight="1" spans="1:44">
      <c r="A70" s="12">
        <v>65</v>
      </c>
      <c r="B70" s="71"/>
      <c r="C70" s="79" t="s">
        <v>153</v>
      </c>
      <c r="D70" s="96"/>
      <c r="E70" s="36">
        <v>420</v>
      </c>
      <c r="F70" s="98"/>
      <c r="G70" s="133" t="s">
        <v>154</v>
      </c>
      <c r="H70" s="58">
        <f>VLOOKUP(G70,[1]分布式发票数据!$A:$D,4)</f>
        <v>20909</v>
      </c>
      <c r="I70" s="58">
        <f>VLOOKUP(G70,[1]分布式发票数据!$A:$E,5,FALSE)</f>
        <v>7619.24</v>
      </c>
      <c r="J70" s="20">
        <f>VLOOKUP(G70,[2]分布式发票数据!$A:$D,4,FALSE)</f>
        <v>17675</v>
      </c>
      <c r="K70" s="20">
        <f>VLOOKUP(G70,[2]分布式发票数据!$A:$E,5,FALSE)</f>
        <v>6440.77</v>
      </c>
      <c r="L70" s="84">
        <v>23053</v>
      </c>
      <c r="M70" s="85">
        <v>8400.51</v>
      </c>
      <c r="N70" s="20">
        <f>VLOOKUP(G70,'[7]2022年12月-2023年3月'!$A$4:$E$193,5,FALSE)</f>
        <v>40327.63</v>
      </c>
      <c r="O70" s="20">
        <f t="shared" si="7"/>
        <v>48728.14</v>
      </c>
      <c r="P70" s="86">
        <f>VLOOKUP(G70,[3]分布式发票数据!$A:$E,4,FALSE)</f>
        <v>18014</v>
      </c>
      <c r="Q70" s="86">
        <f>VLOOKUP(G70,[3]分布式发票数据!$A:$E,5,FALSE)</f>
        <v>6564.3</v>
      </c>
      <c r="R70" s="86">
        <f>VLOOKUP(G:G,[4]分布式发票数据!$A:$E,4,FALSE)</f>
        <v>19636</v>
      </c>
      <c r="S70" s="86">
        <f>VLOOKUP(G:G,[4]分布式发票数据!$A:$E,5,FALSE)</f>
        <v>7155.36</v>
      </c>
      <c r="T70" s="86">
        <f>VLOOKUP(G70,[5]分布式发票数据!$A$4:$E$193,4,FALSE)</f>
        <v>22530</v>
      </c>
      <c r="U70" s="86">
        <f>VLOOKUP(G70,[5]分布式发票数据!$A$4:$E$193,5,FALSE)</f>
        <v>8209.93</v>
      </c>
      <c r="V70" s="86">
        <f>VLOOKUP(G70,'[8]2023年4-6月'!$A$4:$E$193,5,FALSE)</f>
        <v>29223.41</v>
      </c>
      <c r="W70" s="86">
        <f t="shared" si="8"/>
        <v>37433.34</v>
      </c>
      <c r="X70" s="86">
        <f>VLOOKUP(G70,[6]分布式发票数据!$A$4:$D$193,4,FALSE)</f>
        <v>18781</v>
      </c>
      <c r="Y70" s="86">
        <f>VLOOKUP(G70,[6]分布式发票数据!$A$4:$E$193,5,FALSE)</f>
        <v>6843.8</v>
      </c>
      <c r="Z70" s="86">
        <f>VLOOKUP(G70,[9]分布式发票数据!$A$4:$E$193,4,FALSE)</f>
        <v>20550</v>
      </c>
      <c r="AA70" s="86">
        <f>VLOOKUP(G70,[9]分布式发票数据!$A$4:$E$193,5,FALSE)</f>
        <v>7488.42</v>
      </c>
      <c r="AB70" s="86">
        <f>VLOOKUP(G70,[10]分布式发票数据!$A:$D,4,FALSE)</f>
        <v>17747</v>
      </c>
      <c r="AC70" s="86">
        <f>VLOOKUP(G70,[10]分布式发票数据!$A:$E,5,FALSE)</f>
        <v>6467.01</v>
      </c>
      <c r="AD70" s="86">
        <f>VLOOKUP(G70,[12]sheet1!$G:$S,13,FALSE)</f>
        <v>22800</v>
      </c>
      <c r="AE70" s="86">
        <f>VLOOKUP(G70,[12]sheet1!$G:$X,18,FALSE)</f>
        <v>8308.32</v>
      </c>
      <c r="AF70" s="86">
        <f>VLOOKUP(G70,[11]Sheet1!$B:$E,4,FALSE)</f>
        <v>27717.07</v>
      </c>
      <c r="AG70" s="86">
        <f t="shared" si="9"/>
        <v>36025.39</v>
      </c>
      <c r="AH70" s="86">
        <f>VLOOKUP(G70,[13]Sheet1!$C$1:$H$65536,6,FALSE)</f>
        <v>20615</v>
      </c>
      <c r="AI70" s="86">
        <f>VLOOKUP(G70,[13]Sheet1!$C$1:$I$65536,7,FALSE)</f>
        <v>7512.11</v>
      </c>
      <c r="AJ70" s="86">
        <f>VLOOKUP(G70,[14]Sheet1!$E$1:$I$65536,5,FALSE)</f>
        <v>10010.64</v>
      </c>
      <c r="AK70" s="86">
        <f>VLOOKUP(G70,[15]Sheet1!$E$1:$I$65536,5,FALSE)</f>
        <v>11071.68</v>
      </c>
      <c r="AL70" s="92">
        <f t="shared" si="10"/>
        <v>21082.32</v>
      </c>
      <c r="AM70" s="92">
        <f t="shared" si="11"/>
        <v>28594.43</v>
      </c>
      <c r="AN70" s="1">
        <f>VLOOKUP(G70,[16]分布式营销结算明细接收数据!$E:$K,7,FALSE)</f>
        <v>18034</v>
      </c>
      <c r="AO70" s="1">
        <f>VLOOKUP(G70,[16]分布式营销结算明细接收数据!$E:$O,11,FALSE)</f>
        <v>6571.59</v>
      </c>
      <c r="AP70" s="1">
        <f>VLOOKUP(G70,[16]分布式营销结算明细接收数据!$E:$R,14,FALSE)</f>
        <v>8757.31</v>
      </c>
      <c r="AQ70" s="1">
        <f t="shared" si="12"/>
        <v>15328.9</v>
      </c>
      <c r="AR70" s="95">
        <f t="shared" si="13"/>
        <v>214689.1</v>
      </c>
    </row>
    <row r="71" ht="16" customHeight="1" spans="1:44">
      <c r="A71" s="12">
        <v>66</v>
      </c>
      <c r="B71" s="71"/>
      <c r="C71" s="79" t="s">
        <v>155</v>
      </c>
      <c r="D71" s="96"/>
      <c r="E71" s="36">
        <v>420</v>
      </c>
      <c r="F71" s="98"/>
      <c r="G71" s="133" t="s">
        <v>156</v>
      </c>
      <c r="H71" s="58">
        <f>VLOOKUP(G71,[1]分布式发票数据!$A:$D,4)</f>
        <v>36664</v>
      </c>
      <c r="I71" s="58">
        <f>VLOOKUP(G71,[1]分布式发票数据!$A:$E,5,FALSE)</f>
        <v>13360.36</v>
      </c>
      <c r="J71" s="20">
        <f>VLOOKUP(G71,[2]分布式发票数据!$A:$D,4,FALSE)</f>
        <v>34726</v>
      </c>
      <c r="K71" s="20">
        <f>VLOOKUP(G71,[2]分布式发票数据!$A:$E,5,FALSE)</f>
        <v>12654.15</v>
      </c>
      <c r="L71" s="84">
        <v>47125</v>
      </c>
      <c r="M71" s="85">
        <v>17172.35</v>
      </c>
      <c r="N71" s="20">
        <f>VLOOKUP(G71,'[7]2022年12月-2023年3月'!$A$4:$E$193,5,FALSE)</f>
        <v>75059.68</v>
      </c>
      <c r="O71" s="20">
        <f t="shared" ref="O71:O117" si="14">M71+N71</f>
        <v>92232.03</v>
      </c>
      <c r="P71" s="86">
        <f>VLOOKUP(G71,[3]分布式发票数据!$A:$E,4,FALSE)</f>
        <v>39474</v>
      </c>
      <c r="Q71" s="86">
        <f>VLOOKUP(G71,[3]分布式发票数据!$A:$E,5,FALSE)</f>
        <v>14384.33</v>
      </c>
      <c r="R71" s="86">
        <f>VLOOKUP(G:G,[4]分布式发票数据!$A:$E,4,FALSE)</f>
        <v>41878</v>
      </c>
      <c r="S71" s="86">
        <f>VLOOKUP(G:G,[4]分布式发票数据!$A:$E,5,FALSE)</f>
        <v>15260.34</v>
      </c>
      <c r="T71" s="86">
        <f>VLOOKUP(G71,[5]分布式发票数据!$A$4:$E$193,4,FALSE)</f>
        <v>50395</v>
      </c>
      <c r="U71" s="86">
        <f>VLOOKUP(G71,[5]分布式发票数据!$A$4:$E$193,5,FALSE)</f>
        <v>18363.94</v>
      </c>
      <c r="V71" s="86">
        <f>VLOOKUP(G71,'[8]2023年4-6月'!$A$4:$E$193,5,FALSE)</f>
        <v>63976.34</v>
      </c>
      <c r="W71" s="86">
        <f t="shared" ref="W71:W117" si="15">U71+V71</f>
        <v>82340.28</v>
      </c>
      <c r="X71" s="86">
        <f>VLOOKUP(G71,[6]分布式发票数据!$A$4:$D$193,4,FALSE)</f>
        <v>40930</v>
      </c>
      <c r="Y71" s="86">
        <f>VLOOKUP(G71,[6]分布式发票数据!$A$4:$E$193,5,FALSE)</f>
        <v>14914.89</v>
      </c>
      <c r="Z71" s="86">
        <f>VLOOKUP(G71,[9]分布式发票数据!$A$4:$E$193,4,FALSE)</f>
        <v>38746</v>
      </c>
      <c r="AA71" s="86">
        <f>VLOOKUP(G71,[9]分布式发票数据!$A$4:$E$193,5,FALSE)</f>
        <v>14119.04</v>
      </c>
      <c r="AB71" s="86">
        <f>VLOOKUP(G71,[10]分布式发票数据!$A:$D,4,FALSE)</f>
        <v>28585</v>
      </c>
      <c r="AC71" s="86">
        <f>VLOOKUP(G71,[10]分布式发票数据!$A:$E,5,FALSE)</f>
        <v>10416.37</v>
      </c>
      <c r="AD71" s="86">
        <f>VLOOKUP(G71,[12]sheet1!$G:$S,13,FALSE)</f>
        <v>44399</v>
      </c>
      <c r="AE71" s="86">
        <f>VLOOKUP(G71,[12]sheet1!$G:$X,18,FALSE)</f>
        <v>16179</v>
      </c>
      <c r="AF71" s="86">
        <f>VLOOKUP(G71,[11]Sheet1!$B:$E,4,FALSE)</f>
        <v>52571.55</v>
      </c>
      <c r="AG71" s="86">
        <f t="shared" ref="AG71:AG102" si="16">AE71+AF71</f>
        <v>68750.55</v>
      </c>
      <c r="AH71" s="86">
        <f>VLOOKUP(G71,[13]Sheet1!$C$1:$H$65536,6,FALSE)</f>
        <v>37204</v>
      </c>
      <c r="AI71" s="86">
        <f>VLOOKUP(G71,[13]Sheet1!$C$1:$I$65536,7,FALSE)</f>
        <v>13557.14</v>
      </c>
      <c r="AJ71" s="86">
        <f>VLOOKUP(G71,[14]Sheet1!$E$1:$I$65536,5,FALSE)</f>
        <v>18066.26</v>
      </c>
      <c r="AK71" s="86">
        <f>VLOOKUP(G71,[15]Sheet1!$E$1:$I$65536,5,FALSE)</f>
        <v>21560.15</v>
      </c>
      <c r="AL71" s="92">
        <f t="shared" ref="AL71:AL117" si="17">AJ71+AK71</f>
        <v>39626.41</v>
      </c>
      <c r="AM71" s="92">
        <f t="shared" ref="AM71:AM117" si="18">AI71+AL71</f>
        <v>53183.55</v>
      </c>
      <c r="AN71" s="1">
        <f>VLOOKUP(G71,[16]分布式营销结算明细接收数据!$E:$K,7,FALSE)</f>
        <v>28511</v>
      </c>
      <c r="AO71" s="1">
        <f>VLOOKUP(G71,[16]分布式营销结算明细接收数据!$E:$O,11,FALSE)</f>
        <v>10389.41</v>
      </c>
      <c r="AP71" s="1">
        <f>VLOOKUP(G71,[16]分布式营销结算明细接收数据!$E:$R,14,FALSE)</f>
        <v>13844.94</v>
      </c>
      <c r="AQ71" s="1">
        <f t="shared" ref="AQ71:AQ102" si="19">AO71+AP71</f>
        <v>24234.35</v>
      </c>
      <c r="AR71" s="95">
        <f t="shared" ref="AR71:AR102" si="20">AQ71+AM71+AG71+AC71+AA71+Y71+W71+S71+Q71+O71+K71+I71</f>
        <v>415850.24</v>
      </c>
    </row>
    <row r="72" ht="16" customHeight="1" spans="1:44">
      <c r="A72" s="12">
        <v>67</v>
      </c>
      <c r="B72" s="71"/>
      <c r="C72" s="79" t="s">
        <v>157</v>
      </c>
      <c r="D72" s="96"/>
      <c r="E72" s="36">
        <v>420</v>
      </c>
      <c r="F72" s="98"/>
      <c r="G72" s="133" t="s">
        <v>158</v>
      </c>
      <c r="H72" s="58">
        <f>VLOOKUP(G72,[1]分布式发票数据!$A:$D,4)</f>
        <v>44371</v>
      </c>
      <c r="I72" s="58">
        <f>VLOOKUP(G72,[1]分布式发票数据!$A:$E,5,FALSE)</f>
        <v>16168.79</v>
      </c>
      <c r="J72" s="20">
        <f>VLOOKUP(G72,[2]分布式发票数据!$A:$D,4,FALSE)</f>
        <v>39221</v>
      </c>
      <c r="K72" s="20">
        <f>VLOOKUP(G72,[2]分布式发票数据!$A:$E,5,FALSE)</f>
        <v>14292.13</v>
      </c>
      <c r="L72" s="84">
        <v>50896</v>
      </c>
      <c r="M72" s="85">
        <v>18546.5</v>
      </c>
      <c r="N72" s="20">
        <f>VLOOKUP(G72,'[7]2022年12月-2023年3月'!$A$4:$E$193,5,FALSE)</f>
        <v>86889.39</v>
      </c>
      <c r="O72" s="20">
        <f t="shared" si="14"/>
        <v>105435.89</v>
      </c>
      <c r="P72" s="86">
        <f>VLOOKUP(G72,[3]分布式发票数据!$A:$E,4,FALSE)</f>
        <v>40561</v>
      </c>
      <c r="Q72" s="86">
        <f>VLOOKUP(G72,[3]分布式发票数据!$A:$E,5,FALSE)</f>
        <v>14780.43</v>
      </c>
      <c r="R72" s="86">
        <f>VLOOKUP(G:G,[4]分布式发票数据!$A:$E,4,FALSE)</f>
        <v>44281</v>
      </c>
      <c r="S72" s="86">
        <f>VLOOKUP(G:G,[4]分布式发票数据!$A:$E,5,FALSE)</f>
        <v>16136</v>
      </c>
      <c r="T72" s="86">
        <f>VLOOKUP(G72,[5]分布式发票数据!$A$4:$E$193,4,FALSE)</f>
        <v>50948</v>
      </c>
      <c r="U72" s="86">
        <f>VLOOKUP(G72,[5]分布式发票数据!$A$4:$E$193,5,FALSE)</f>
        <v>18565.45</v>
      </c>
      <c r="V72" s="86">
        <f>VLOOKUP(G72,'[8]2023年4-6月'!$A$4:$E$193,5,FALSE)</f>
        <v>65939.62</v>
      </c>
      <c r="W72" s="86">
        <f t="shared" si="15"/>
        <v>84505.07</v>
      </c>
      <c r="X72" s="86">
        <f>VLOOKUP(G72,[6]分布式发票数据!$A$4:$D$193,4,FALSE)</f>
        <v>42325</v>
      </c>
      <c r="Y72" s="86">
        <f>VLOOKUP(G72,[6]分布式发票数据!$A$4:$E$193,5,FALSE)</f>
        <v>15423.23</v>
      </c>
      <c r="Z72" s="86">
        <f>VLOOKUP(G72,[9]分布式发票数据!$A$4:$E$193,4,FALSE)</f>
        <v>46123</v>
      </c>
      <c r="AA72" s="86">
        <f>VLOOKUP(G72,[9]分布式发票数据!$A$4:$E$193,5,FALSE)</f>
        <v>16807.22</v>
      </c>
      <c r="AB72" s="86">
        <f>VLOOKUP(G72,[10]分布式发票数据!$A:$D,4,FALSE)</f>
        <v>39203</v>
      </c>
      <c r="AC72" s="86">
        <f>VLOOKUP(G72,[10]分布式发票数据!$A:$E,5,FALSE)</f>
        <v>14285.57</v>
      </c>
      <c r="AD72" s="86">
        <f>VLOOKUP(G72,[12]sheet1!$G:$S,13,FALSE)</f>
        <v>50176</v>
      </c>
      <c r="AE72" s="86">
        <f>VLOOKUP(G72,[12]sheet1!$G:$X,18,FALSE)</f>
        <v>18284.13</v>
      </c>
      <c r="AF72" s="86">
        <f>VLOOKUP(G72,[11]Sheet1!$B:$E,4,FALSE)</f>
        <v>61987.33</v>
      </c>
      <c r="AG72" s="86">
        <f t="shared" si="16"/>
        <v>80271.46</v>
      </c>
      <c r="AH72" s="86">
        <f>VLOOKUP(G72,[13]Sheet1!$C$1:$H$65536,6,FALSE)</f>
        <v>44736</v>
      </c>
      <c r="AI72" s="86">
        <f>VLOOKUP(G72,[13]Sheet1!$C$1:$I$65536,7,FALSE)</f>
        <v>16301.8</v>
      </c>
      <c r="AJ72" s="86">
        <f>VLOOKUP(G72,[14]Sheet1!$E$1:$I$65536,5,FALSE)</f>
        <v>21723.8</v>
      </c>
      <c r="AK72" s="86">
        <f>VLOOKUP(G72,[15]Sheet1!$E$1:$I$65536,5,FALSE)</f>
        <v>24365.47</v>
      </c>
      <c r="AL72" s="92">
        <f t="shared" si="17"/>
        <v>46089.27</v>
      </c>
      <c r="AM72" s="92">
        <f t="shared" si="18"/>
        <v>62391.07</v>
      </c>
      <c r="AN72" s="1">
        <f>VLOOKUP(G72,[16]分布式营销结算明细接收数据!$E:$K,7,FALSE)</f>
        <v>37625</v>
      </c>
      <c r="AO72" s="1">
        <f>VLOOKUP(G72,[16]分布式营销结算明细接收数据!$E:$O,11,FALSE)</f>
        <v>13710.55</v>
      </c>
      <c r="AP72" s="1">
        <f>VLOOKUP(G72,[16]分布式营销结算明细接收数据!$E:$R,14,FALSE)</f>
        <v>18270.7</v>
      </c>
      <c r="AQ72" s="1">
        <f t="shared" si="19"/>
        <v>31981.25</v>
      </c>
      <c r="AR72" s="95">
        <f t="shared" si="20"/>
        <v>472478.11</v>
      </c>
    </row>
    <row r="73" ht="16" customHeight="1" spans="1:44">
      <c r="A73" s="12">
        <v>68</v>
      </c>
      <c r="B73" s="71"/>
      <c r="C73" s="79" t="s">
        <v>159</v>
      </c>
      <c r="D73" s="96"/>
      <c r="E73" s="36">
        <v>420</v>
      </c>
      <c r="F73" s="98"/>
      <c r="G73" s="133" t="s">
        <v>160</v>
      </c>
      <c r="H73" s="58">
        <f>VLOOKUP(G73,[1]分布式发票数据!$A:$D,4)</f>
        <v>37751</v>
      </c>
      <c r="I73" s="58">
        <f>VLOOKUP(G73,[1]分布式发票数据!$A:$E,5,FALSE)</f>
        <v>13756.46</v>
      </c>
      <c r="J73" s="20">
        <f>VLOOKUP(G73,[2]分布式发票数据!$A:$D,4,FALSE)</f>
        <v>35377</v>
      </c>
      <c r="K73" s="20">
        <f>VLOOKUP(G73,[2]分布式发票数据!$A:$E,5,FALSE)</f>
        <v>12891.38</v>
      </c>
      <c r="L73" s="84">
        <v>47634</v>
      </c>
      <c r="M73" s="85">
        <v>17357.83</v>
      </c>
      <c r="N73" s="20">
        <f>VLOOKUP(G73,'[7]2022年12月-2023年3月'!$A$4:$E$193,5,FALSE)</f>
        <v>76538.82</v>
      </c>
      <c r="O73" s="20">
        <f t="shared" si="14"/>
        <v>93896.65</v>
      </c>
      <c r="P73" s="86">
        <f>VLOOKUP(G73,[3]分布式发票数据!$A:$E,4,FALSE)</f>
        <v>39625</v>
      </c>
      <c r="Q73" s="86">
        <f>VLOOKUP(G73,[3]分布式发票数据!$A:$E,5,FALSE)</f>
        <v>14439.35</v>
      </c>
      <c r="R73" s="86">
        <f>VLOOKUP(G:G,[4]分布式发票数据!$A:$E,4,FALSE)</f>
        <v>41996</v>
      </c>
      <c r="S73" s="86">
        <f>VLOOKUP(G:G,[4]分布式发票数据!$A:$E,5,FALSE)</f>
        <v>15303.34</v>
      </c>
      <c r="T73" s="86">
        <f>VLOOKUP(G73,[5]分布式发票数据!$A$4:$E$193,4,FALSE)</f>
        <v>50436</v>
      </c>
      <c r="U73" s="86">
        <f>VLOOKUP(G73,[5]分布式发票数据!$A$4:$E$193,5,FALSE)</f>
        <v>18378.88</v>
      </c>
      <c r="V73" s="86">
        <f>VLOOKUP(G73,'[8]2023年4-6月'!$A$4:$E$193,5,FALSE)</f>
        <v>64126.88</v>
      </c>
      <c r="W73" s="86">
        <f t="shared" si="15"/>
        <v>82505.76</v>
      </c>
      <c r="X73" s="86">
        <f>VLOOKUP(G73,[6]分布式发票数据!$A$4:$D$193,4,FALSE)</f>
        <v>41041</v>
      </c>
      <c r="Y73" s="86">
        <f>VLOOKUP(G73,[6]分布式发票数据!$A$4:$E$193,5,FALSE)</f>
        <v>14955.34</v>
      </c>
      <c r="Z73" s="86">
        <f>VLOOKUP(G73,[9]分布式发票数据!$A$4:$E$193,4,FALSE)</f>
        <v>44330</v>
      </c>
      <c r="AA73" s="86">
        <f>VLOOKUP(G73,[9]分布式发票数据!$A$4:$E$193,5,FALSE)</f>
        <v>16153.85</v>
      </c>
      <c r="AB73" s="86">
        <f>VLOOKUP(G73,[10]分布式发票数据!$A:$D,4,FALSE)</f>
        <v>37379</v>
      </c>
      <c r="AC73" s="86">
        <f>VLOOKUP(G73,[10]分布式发票数据!$A:$E,5,FALSE)</f>
        <v>13620.91</v>
      </c>
      <c r="AD73" s="86">
        <f>VLOOKUP(G73,[12]sheet1!$G:$S,13,FALSE)</f>
        <v>45100</v>
      </c>
      <c r="AE73" s="86">
        <f>VLOOKUP(G73,[12]sheet1!$G:$X,18,FALSE)</f>
        <v>16434.44</v>
      </c>
      <c r="AF73" s="86">
        <f>VLOOKUP(G73,[11]Sheet1!$B:$E,4,FALSE)</f>
        <v>59607.4</v>
      </c>
      <c r="AG73" s="86">
        <f t="shared" si="16"/>
        <v>76041.84</v>
      </c>
      <c r="AH73" s="86">
        <f>VLOOKUP(G73,[13]Sheet1!$C$1:$H$65536,6,FALSE)</f>
        <v>38191</v>
      </c>
      <c r="AI73" s="86">
        <f>VLOOKUP(G73,[13]Sheet1!$C$1:$I$65536,7,FALSE)</f>
        <v>13916.8</v>
      </c>
      <c r="AJ73" s="86">
        <f>VLOOKUP(G73,[14]Sheet1!$E$1:$I$65536,5,FALSE)</f>
        <v>18545.55</v>
      </c>
      <c r="AK73" s="86">
        <f>VLOOKUP(G73,[15]Sheet1!$E$1:$I$65536,5,FALSE)</f>
        <v>21900.56</v>
      </c>
      <c r="AL73" s="92">
        <f t="shared" si="17"/>
        <v>40446.11</v>
      </c>
      <c r="AM73" s="92">
        <f t="shared" si="18"/>
        <v>54362.91</v>
      </c>
      <c r="AN73" s="1">
        <f>VLOOKUP(G73,[16]分布式营销结算明细接收数据!$E:$K,7,FALSE)</f>
        <v>31241</v>
      </c>
      <c r="AO73" s="1">
        <f>VLOOKUP(G73,[16]分布式营销结算明细接收数据!$E:$O,11,FALSE)</f>
        <v>11384.22</v>
      </c>
      <c r="AP73" s="1">
        <f>VLOOKUP(G73,[16]分布式营销结算明细接收数据!$E:$R,14,FALSE)</f>
        <v>15170.63</v>
      </c>
      <c r="AQ73" s="1">
        <f t="shared" si="19"/>
        <v>26554.85</v>
      </c>
      <c r="AR73" s="95">
        <f t="shared" si="20"/>
        <v>434482.64</v>
      </c>
    </row>
    <row r="74" ht="16" customHeight="1" spans="1:44">
      <c r="A74" s="12">
        <v>69</v>
      </c>
      <c r="B74" s="71"/>
      <c r="C74" s="79" t="s">
        <v>161</v>
      </c>
      <c r="D74" s="96"/>
      <c r="E74" s="36">
        <v>119</v>
      </c>
      <c r="F74" s="98"/>
      <c r="G74" s="133" t="s">
        <v>162</v>
      </c>
      <c r="H74" s="58">
        <f>VLOOKUP(G74,[1]分布式发票数据!$A:$D,4)</f>
        <v>44738</v>
      </c>
      <c r="I74" s="58">
        <f>VLOOKUP(G74,[1]分布式发票数据!$A:$E,5,FALSE)</f>
        <v>16302.53</v>
      </c>
      <c r="J74" s="20">
        <f>VLOOKUP(G74,[2]分布式发票数据!$A:$D,4,FALSE)</f>
        <v>38761</v>
      </c>
      <c r="K74" s="20">
        <f>VLOOKUP(G74,[2]分布式发票数据!$A:$E,5,FALSE)</f>
        <v>14124.51</v>
      </c>
      <c r="L74" s="84">
        <v>50710</v>
      </c>
      <c r="M74" s="85">
        <v>18478.72</v>
      </c>
      <c r="N74" s="20">
        <f>VLOOKUP(G74,'[7]2022年12月-2023年3月'!$A$4:$E$193,5,FALSE)</f>
        <v>87147.23</v>
      </c>
      <c r="O74" s="20">
        <f t="shared" si="14"/>
        <v>105625.95</v>
      </c>
      <c r="P74" s="86">
        <f>VLOOKUP(G74,[3]分布式发票数据!$A:$E,4,FALSE)</f>
        <v>40420</v>
      </c>
      <c r="Q74" s="86">
        <f>VLOOKUP(G74,[3]分布式发票数据!$A:$E,5,FALSE)</f>
        <v>14729.05</v>
      </c>
      <c r="R74" s="86">
        <f>VLOOKUP(G:G,[4]分布式发票数据!$A:$E,4,FALSE)</f>
        <v>43562</v>
      </c>
      <c r="S74" s="86">
        <f>VLOOKUP(G:G,[4]分布式发票数据!$A:$E,5,FALSE)</f>
        <v>15873.99</v>
      </c>
      <c r="T74" s="86">
        <f>VLOOKUP(G74,[5]分布式发票数据!$A$4:$E$193,4,FALSE)</f>
        <v>50443</v>
      </c>
      <c r="U74" s="86">
        <f>VLOOKUP(G74,[5]分布式发票数据!$A$4:$E$193,5,FALSE)</f>
        <v>18381.43</v>
      </c>
      <c r="V74" s="86">
        <f>VLOOKUP(G74,'[8]2023年4-6月'!$A$4:$E$193,5,FALSE)</f>
        <v>65276.78</v>
      </c>
      <c r="W74" s="86">
        <f t="shared" si="15"/>
        <v>83658.21</v>
      </c>
      <c r="X74" s="86">
        <f>VLOOKUP(G74,[6]分布式发票数据!$A$4:$D$193,4,FALSE)</f>
        <v>41674</v>
      </c>
      <c r="Y74" s="86">
        <f>VLOOKUP(G74,[6]分布式发票数据!$A$4:$E$193,5,FALSE)</f>
        <v>15186.01</v>
      </c>
      <c r="Z74" s="86">
        <f>VLOOKUP(G74,[9]分布式发票数据!$A$4:$E$193,4,FALSE)</f>
        <v>45650</v>
      </c>
      <c r="AA74" s="86">
        <f>VLOOKUP(G74,[9]分布式发票数据!$A$4:$E$193,5,FALSE)</f>
        <v>16634.86</v>
      </c>
      <c r="AB74" s="86">
        <f>VLOOKUP(G74,[10]分布式发票数据!$A:$D,4,FALSE)</f>
        <v>38844</v>
      </c>
      <c r="AC74" s="86">
        <f>VLOOKUP(G74,[10]分布式发票数据!$A:$E,5,FALSE)</f>
        <v>14154.75</v>
      </c>
      <c r="AD74" s="86">
        <f>VLOOKUP(G74,[12]sheet1!$G:$S,13,FALSE)</f>
        <v>49664</v>
      </c>
      <c r="AE74" s="86">
        <f>VLOOKUP(G74,[12]sheet1!$G:$X,18,FALSE)</f>
        <v>18097.56</v>
      </c>
      <c r="AF74" s="86">
        <f>VLOOKUP(G74,[11]Sheet1!$B:$E,4,FALSE)</f>
        <v>61267.18</v>
      </c>
      <c r="AG74" s="86">
        <f t="shared" si="16"/>
        <v>79364.74</v>
      </c>
      <c r="AH74" s="86">
        <f>VLOOKUP(G74,[13]Sheet1!$C$1:$H$65536,6,FALSE)</f>
        <v>44036</v>
      </c>
      <c r="AI74" s="86">
        <f>VLOOKUP(G74,[13]Sheet1!$C$1:$I$65536,7,FALSE)</f>
        <v>16046.72</v>
      </c>
      <c r="AJ74" s="86">
        <f>VLOOKUP(G74,[14]Sheet1!$E$1:$I$65536,5,FALSE)</f>
        <v>21383.88</v>
      </c>
      <c r="AK74" s="86">
        <f>VLOOKUP(G74,[15]Sheet1!$E$1:$I$65536,5,FALSE)</f>
        <v>24116.84</v>
      </c>
      <c r="AL74" s="92">
        <f t="shared" si="17"/>
        <v>45500.72</v>
      </c>
      <c r="AM74" s="92">
        <f t="shared" si="18"/>
        <v>61547.44</v>
      </c>
      <c r="AN74" s="1">
        <f>VLOOKUP(G74,[16]分布式营销结算明细接收数据!$E:$K,7,FALSE)</f>
        <v>35747</v>
      </c>
      <c r="AO74" s="1">
        <f>VLOOKUP(G74,[16]分布式营销结算明细接收数据!$E:$O,11,FALSE)</f>
        <v>13026.21</v>
      </c>
      <c r="AP74" s="1">
        <f>VLOOKUP(G74,[16]分布式营销结算明细接收数据!$E:$R,14,FALSE)</f>
        <v>17358.74</v>
      </c>
      <c r="AQ74" s="1">
        <f t="shared" si="19"/>
        <v>30384.95</v>
      </c>
      <c r="AR74" s="95">
        <f t="shared" si="20"/>
        <v>467586.99</v>
      </c>
    </row>
    <row r="75" ht="16" customHeight="1" spans="1:44">
      <c r="A75" s="12">
        <v>70</v>
      </c>
      <c r="B75" s="71"/>
      <c r="C75" s="79" t="s">
        <v>163</v>
      </c>
      <c r="D75" s="96"/>
      <c r="E75" s="36">
        <v>420</v>
      </c>
      <c r="F75" s="98"/>
      <c r="G75" s="133" t="s">
        <v>164</v>
      </c>
      <c r="H75" s="58">
        <f>VLOOKUP(G75,[1]分布式发票数据!$A:$D,4)</f>
        <v>45407</v>
      </c>
      <c r="I75" s="58">
        <f>VLOOKUP(G75,[1]分布式发票数据!$A:$E,5,FALSE)</f>
        <v>16546.31</v>
      </c>
      <c r="J75" s="20">
        <f>VLOOKUP(G75,[2]分布式发票数据!$A:$D,4,FALSE)</f>
        <v>39186</v>
      </c>
      <c r="K75" s="20">
        <f>VLOOKUP(G75,[2]分布式发票数据!$A:$E,5,FALSE)</f>
        <v>14279.38</v>
      </c>
      <c r="L75" s="84">
        <v>50203</v>
      </c>
      <c r="M75" s="85">
        <v>18293.97</v>
      </c>
      <c r="N75" s="20">
        <f>VLOOKUP(G75,'[7]2022年12月-2023年3月'!$A$4:$E$193,5,FALSE)</f>
        <v>88127.18</v>
      </c>
      <c r="O75" s="20">
        <f t="shared" si="14"/>
        <v>106421.15</v>
      </c>
      <c r="P75" s="86">
        <f>VLOOKUP(G75,[3]分布式发票数据!$A:$E,4,FALSE)</f>
        <v>40198</v>
      </c>
      <c r="Q75" s="86">
        <f>VLOOKUP(G75,[3]分布式发票数据!$A:$E,5,FALSE)</f>
        <v>14648.15</v>
      </c>
      <c r="R75" s="86">
        <f>VLOOKUP(G:G,[4]分布式发票数据!$A:$E,4,FALSE)</f>
        <v>43450</v>
      </c>
      <c r="S75" s="86">
        <f>VLOOKUP(G:G,[4]分布式发票数据!$A:$E,5,FALSE)</f>
        <v>15833.18</v>
      </c>
      <c r="T75" s="86">
        <f>VLOOKUP(G75,[5]分布式发票数据!$A$4:$E$193,4,FALSE)</f>
        <v>50174</v>
      </c>
      <c r="U75" s="86">
        <f>VLOOKUP(G75,[5]分布式发票数据!$A$4:$E$193,5,FALSE)</f>
        <v>18283.41</v>
      </c>
      <c r="V75" s="86">
        <f>VLOOKUP(G75,'[8]2023年4-6月'!$A$4:$E$193,5,FALSE)</f>
        <v>64983.96</v>
      </c>
      <c r="W75" s="86">
        <f t="shared" si="15"/>
        <v>83267.37</v>
      </c>
      <c r="X75" s="86">
        <f>VLOOKUP(G75,[6]分布式发票数据!$A$4:$D$193,4,FALSE)</f>
        <v>41616</v>
      </c>
      <c r="Y75" s="86">
        <f>VLOOKUP(G75,[6]分布式发票数据!$A$4:$E$193,5,FALSE)</f>
        <v>15164.87</v>
      </c>
      <c r="Z75" s="86">
        <f>VLOOKUP(G75,[9]分布式发票数据!$A$4:$E$193,4,FALSE)</f>
        <v>45640</v>
      </c>
      <c r="AA75" s="86">
        <f>VLOOKUP(G75,[9]分布式发票数据!$A$4:$E$193,5,FALSE)</f>
        <v>16631.22</v>
      </c>
      <c r="AB75" s="86">
        <f>VLOOKUP(G75,[10]分布式发票数据!$A:$D,4,FALSE)</f>
        <v>39023</v>
      </c>
      <c r="AC75" s="86">
        <f>VLOOKUP(G75,[10]分布式发票数据!$A:$E,5,FALSE)</f>
        <v>14219.98</v>
      </c>
      <c r="AD75" s="86">
        <f>VLOOKUP(G75,[12]sheet1!$G:$S,13,FALSE)</f>
        <v>50036</v>
      </c>
      <c r="AE75" s="86">
        <f>VLOOKUP(G75,[12]sheet1!$G:$X,18,FALSE)</f>
        <v>18233.12</v>
      </c>
      <c r="AF75" s="86">
        <f>VLOOKUP(G75,[11]Sheet1!$B:$E,4,FALSE)</f>
        <v>61321.08</v>
      </c>
      <c r="AG75" s="86">
        <f t="shared" si="16"/>
        <v>79554.2</v>
      </c>
      <c r="AH75" s="86">
        <f>VLOOKUP(G75,[13]Sheet1!$C$1:$H$65536,6,FALSE)</f>
        <v>45218</v>
      </c>
      <c r="AI75" s="86">
        <f>VLOOKUP(G75,[13]Sheet1!$C$1:$I$65536,7,FALSE)</f>
        <v>16477.44</v>
      </c>
      <c r="AJ75" s="86">
        <f>VLOOKUP(G75,[14]Sheet1!$E$1:$I$65536,5,FALSE)</f>
        <v>21957.86</v>
      </c>
      <c r="AK75" s="86">
        <f>VLOOKUP(G75,[15]Sheet1!$E$1:$I$65536,5,FALSE)</f>
        <v>24297.48</v>
      </c>
      <c r="AL75" s="92">
        <f t="shared" si="17"/>
        <v>46255.34</v>
      </c>
      <c r="AM75" s="92">
        <f t="shared" si="18"/>
        <v>62732.78</v>
      </c>
      <c r="AN75" s="1">
        <f>VLOOKUP(G75,[16]分布式营销结算明细接收数据!$E:$K,7,FALSE)</f>
        <v>39265</v>
      </c>
      <c r="AO75" s="1">
        <f>VLOOKUP(G75,[16]分布式营销结算明细接收数据!$E:$O,11,FALSE)</f>
        <v>14308.17</v>
      </c>
      <c r="AP75" s="1">
        <f>VLOOKUP(G75,[16]分布式营销结算明细接收数据!$E:$R,14,FALSE)</f>
        <v>19067.08</v>
      </c>
      <c r="AQ75" s="1">
        <f t="shared" si="19"/>
        <v>33375.25</v>
      </c>
      <c r="AR75" s="95">
        <f t="shared" si="20"/>
        <v>472673.84</v>
      </c>
    </row>
    <row r="76" ht="16" customHeight="1" spans="1:44">
      <c r="A76" s="12">
        <v>71</v>
      </c>
      <c r="B76" s="71"/>
      <c r="C76" s="79"/>
      <c r="D76" s="96"/>
      <c r="E76" s="36"/>
      <c r="F76" s="98"/>
      <c r="G76" s="133" t="s">
        <v>165</v>
      </c>
      <c r="H76" s="58">
        <f>VLOOKUP(G76,[1]分布式发票数据!$A:$D,4)</f>
        <v>41525</v>
      </c>
      <c r="I76" s="58">
        <f>VLOOKUP(G76,[1]分布式发票数据!$A:$E,5,FALSE)</f>
        <v>15131.71</v>
      </c>
      <c r="J76" s="20">
        <f>VLOOKUP(G76,[2]分布式发票数据!$A:$D,4,FALSE)</f>
        <v>36904</v>
      </c>
      <c r="K76" s="20">
        <f>VLOOKUP(G76,[2]分布式发票数据!$A:$E,5,FALSE)</f>
        <v>13447.82</v>
      </c>
      <c r="L76" s="84">
        <v>48570</v>
      </c>
      <c r="M76" s="85">
        <v>17698.91</v>
      </c>
      <c r="N76" s="20">
        <f>VLOOKUP(G76,'[7]2022年12月-2023年3月'!$A$4:$E$193,5,FALSE)</f>
        <v>81868.76</v>
      </c>
      <c r="O76" s="20">
        <f t="shared" si="14"/>
        <v>99567.67</v>
      </c>
      <c r="P76" s="86">
        <f>VLOOKUP(G76,[3]分布式发票数据!$A:$E,4,FALSE)</f>
        <v>39091</v>
      </c>
      <c r="Q76" s="86">
        <f>VLOOKUP(G76,[3]分布式发票数据!$A:$E,5,FALSE)</f>
        <v>14244.76</v>
      </c>
      <c r="R76" s="86">
        <f>VLOOKUP(G:G,[4]分布式发票数据!$A:$E,4,FALSE)</f>
        <v>41654</v>
      </c>
      <c r="S76" s="86">
        <f>VLOOKUP(G:G,[4]分布式发票数据!$A:$E,5,FALSE)</f>
        <v>15178.72</v>
      </c>
      <c r="T76" s="86">
        <f>VLOOKUP(G76,[5]分布式发票数据!$A$4:$E$193,4,FALSE)</f>
        <v>48781</v>
      </c>
      <c r="U76" s="86">
        <f>VLOOKUP(G76,[5]分布式发票数据!$A$4:$E$193,5,FALSE)</f>
        <v>17775.8</v>
      </c>
      <c r="V76" s="86">
        <f>VLOOKUP(G76,'[8]2023年4-6月'!$A$4:$E$193,5,FALSE)</f>
        <v>62897.82</v>
      </c>
      <c r="W76" s="86">
        <f t="shared" si="15"/>
        <v>80673.62</v>
      </c>
      <c r="X76" s="86">
        <f>VLOOKUP(G76,[6]分布式发票数据!$A$4:$D$193,4,FALSE)</f>
        <v>40066</v>
      </c>
      <c r="Y76" s="86">
        <f>VLOOKUP(G76,[6]分布式发票数据!$A$4:$E$193,5,FALSE)</f>
        <v>14600.05</v>
      </c>
      <c r="Z76" s="86">
        <f>VLOOKUP(G76,[9]分布式发票数据!$A$4:$E$193,4,FALSE)</f>
        <v>43468</v>
      </c>
      <c r="AA76" s="86">
        <f>VLOOKUP(G76,[9]分布式发票数据!$A$4:$E$193,5,FALSE)</f>
        <v>15839.74</v>
      </c>
      <c r="AB76" s="86">
        <f>VLOOKUP(G76,[10]分布式发票数据!$A:$D,4,FALSE)</f>
        <v>36646</v>
      </c>
      <c r="AC76" s="86">
        <f>VLOOKUP(G76,[10]分布式发票数据!$A:$E,5,FALSE)</f>
        <v>13353.8</v>
      </c>
      <c r="AD76" s="86">
        <f>VLOOKUP(G76,[12]sheet1!$G:$S,13,FALSE)</f>
        <v>46230</v>
      </c>
      <c r="AE76" s="86">
        <f>VLOOKUP(G76,[12]sheet1!$G:$X,18,FALSE)</f>
        <v>16846.21</v>
      </c>
      <c r="AF76" s="86">
        <f>VLOOKUP(G76,[11]Sheet1!$B:$E,4,FALSE)</f>
        <v>58359.41</v>
      </c>
      <c r="AG76" s="86">
        <f t="shared" si="16"/>
        <v>75205.62</v>
      </c>
      <c r="AH76" s="86">
        <f>VLOOKUP(G76,[13]Sheet1!$C$1:$H$65536,6,FALSE)</f>
        <v>41480</v>
      </c>
      <c r="AI76" s="86">
        <f>VLOOKUP(G76,[13]Sheet1!$C$1:$I$65536,7,FALSE)</f>
        <v>15115.31</v>
      </c>
      <c r="AJ76" s="86">
        <f>VLOOKUP(G76,[14]Sheet1!$E$1:$I$65536,5,FALSE)</f>
        <v>20142.69</v>
      </c>
      <c r="AK76" s="86">
        <f>VLOOKUP(G76,[15]Sheet1!$E$1:$I$65536,5,FALSE)</f>
        <v>22449.29</v>
      </c>
      <c r="AL76" s="92">
        <f t="shared" si="17"/>
        <v>42591.98</v>
      </c>
      <c r="AM76" s="92">
        <f t="shared" si="18"/>
        <v>57707.29</v>
      </c>
      <c r="AN76" s="1">
        <f>VLOOKUP(G76,[16]分布式营销结算明细接收数据!$E:$K,7,FALSE)</f>
        <v>34033</v>
      </c>
      <c r="AO76" s="1">
        <f>VLOOKUP(G76,[16]分布式营销结算明细接收数据!$E:$O,11,FALSE)</f>
        <v>12401.63</v>
      </c>
      <c r="AP76" s="1">
        <f>VLOOKUP(G76,[16]分布式营销结算明细接收数据!$E:$R,14,FALSE)</f>
        <v>16526.42</v>
      </c>
      <c r="AQ76" s="1">
        <f t="shared" si="19"/>
        <v>28928.05</v>
      </c>
      <c r="AR76" s="95">
        <f t="shared" si="20"/>
        <v>443878.85</v>
      </c>
    </row>
    <row r="77" ht="16" customHeight="1" spans="1:44">
      <c r="A77" s="12">
        <v>72</v>
      </c>
      <c r="B77" s="71"/>
      <c r="C77" s="79"/>
      <c r="D77" s="96"/>
      <c r="E77" s="36"/>
      <c r="F77" s="98"/>
      <c r="G77" s="133" t="s">
        <v>166</v>
      </c>
      <c r="H77" s="58">
        <f>VLOOKUP(G77,[1]分布式发票数据!$A:$D,4)</f>
        <v>29294</v>
      </c>
      <c r="I77" s="58">
        <f>VLOOKUP(G77,[1]分布式发票数据!$A:$E,5,FALSE)</f>
        <v>10674.73</v>
      </c>
      <c r="J77" s="20">
        <f>VLOOKUP(G77,[2]分布式发票数据!$A:$D,4,FALSE)</f>
        <v>25434</v>
      </c>
      <c r="K77" s="20">
        <f>VLOOKUP(G77,[2]分布式发票数据!$A:$E,5,FALSE)</f>
        <v>9268.15</v>
      </c>
      <c r="L77" s="84">
        <v>32956</v>
      </c>
      <c r="M77" s="85">
        <v>12009.17</v>
      </c>
      <c r="N77" s="20">
        <f>VLOOKUP(G77,'[7]2022年12月-2023年3月'!$A$4:$E$193,5,FALSE)</f>
        <v>57094.91</v>
      </c>
      <c r="O77" s="20">
        <f t="shared" si="14"/>
        <v>69104.08</v>
      </c>
      <c r="P77" s="86">
        <f>VLOOKUP(G77,[3]分布式发票数据!$A:$E,4,FALSE)</f>
        <v>27790</v>
      </c>
      <c r="Q77" s="86">
        <f>VLOOKUP(G77,[3]分布式发票数据!$A:$E,5,FALSE)</f>
        <v>10126.68</v>
      </c>
      <c r="R77" s="86">
        <f>VLOOKUP(G:G,[4]分布式发票数据!$A:$E,4,FALSE)</f>
        <v>42449</v>
      </c>
      <c r="S77" s="86">
        <f>VLOOKUP(G:G,[4]分布式发票数据!$A:$E,5,FALSE)</f>
        <v>15468.42</v>
      </c>
      <c r="T77" s="86">
        <f>VLOOKUP(G77,[5]分布式发票数据!$A$4:$E$193,4,FALSE)</f>
        <v>49306</v>
      </c>
      <c r="U77" s="86">
        <f>VLOOKUP(G77,[5]分布式发票数据!$A$4:$E$193,5,FALSE)</f>
        <v>17967.11</v>
      </c>
      <c r="V77" s="86">
        <f>VLOOKUP(G77,'[8]2023年4-6月'!$A$4:$E$193,5,FALSE)</f>
        <v>58051.04</v>
      </c>
      <c r="W77" s="86">
        <f t="shared" si="15"/>
        <v>76018.15</v>
      </c>
      <c r="X77" s="86">
        <f>VLOOKUP(G77,[6]分布式发票数据!$A$4:$D$193,4,FALSE)</f>
        <v>40734</v>
      </c>
      <c r="Y77" s="86">
        <f>VLOOKUP(G77,[6]分布式发票数据!$A$4:$E$193,5,FALSE)</f>
        <v>14843.47</v>
      </c>
      <c r="Z77" s="86">
        <f>VLOOKUP(G77,[9]分布式发票数据!$A$4:$E$193,4,FALSE)</f>
        <v>44612</v>
      </c>
      <c r="AA77" s="86">
        <f>VLOOKUP(G77,[9]分布式发票数据!$A$4:$E$193,5,FALSE)</f>
        <v>16256.61</v>
      </c>
      <c r="AB77" s="86">
        <f>VLOOKUP(G77,[10]分布式发票数据!$A:$D,4,FALSE)</f>
        <v>38000</v>
      </c>
      <c r="AC77" s="86">
        <f>VLOOKUP(G77,[10]分布式发票数据!$A:$E,5,FALSE)</f>
        <v>13847.2</v>
      </c>
      <c r="AD77" s="86">
        <f>VLOOKUP(G77,[12]sheet1!$G:$S,13,FALSE)</f>
        <v>48715</v>
      </c>
      <c r="AE77" s="86">
        <f>VLOOKUP(G77,[12]sheet1!$G:$X,18,FALSE)</f>
        <v>17751.75</v>
      </c>
      <c r="AF77" s="86">
        <f>VLOOKUP(G77,[11]Sheet1!$B:$E,4,FALSE)</f>
        <v>59896.82</v>
      </c>
      <c r="AG77" s="86">
        <f t="shared" si="16"/>
        <v>77648.57</v>
      </c>
      <c r="AH77" s="86">
        <f>VLOOKUP(G77,[13]Sheet1!$C$1:$H$65536,6,FALSE)</f>
        <v>43768</v>
      </c>
      <c r="AI77" s="86">
        <f>VLOOKUP(G77,[13]Sheet1!$C$1:$I$65536,7,FALSE)</f>
        <v>15949.06</v>
      </c>
      <c r="AJ77" s="86">
        <f>VLOOKUP(G77,[14]Sheet1!$E$1:$I$65536,5,FALSE)</f>
        <v>21253.74</v>
      </c>
      <c r="AK77" s="86">
        <f>VLOOKUP(G77,[15]Sheet1!$E$1:$I$65536,5,FALSE)</f>
        <v>23656</v>
      </c>
      <c r="AL77" s="92">
        <f t="shared" si="17"/>
        <v>44909.74</v>
      </c>
      <c r="AM77" s="92">
        <f t="shared" si="18"/>
        <v>60858.8</v>
      </c>
      <c r="AN77" s="1">
        <f>VLOOKUP(G77,[16]分布式营销结算明细接收数据!$E:$K,7,FALSE)</f>
        <v>38278</v>
      </c>
      <c r="AO77" s="1">
        <f>VLOOKUP(G77,[16]分布式营销结算明细接收数据!$E:$O,11,FALSE)</f>
        <v>13948.5</v>
      </c>
      <c r="AP77" s="1">
        <f>VLOOKUP(G77,[16]分布式营销结算明细接收数据!$E:$R,14,FALSE)</f>
        <v>18587.8</v>
      </c>
      <c r="AQ77" s="1">
        <f t="shared" si="19"/>
        <v>32536.3</v>
      </c>
      <c r="AR77" s="95">
        <f t="shared" si="20"/>
        <v>406651.16</v>
      </c>
    </row>
    <row r="78" ht="16" customHeight="1" spans="1:44">
      <c r="A78" s="12">
        <v>73</v>
      </c>
      <c r="B78" s="71"/>
      <c r="C78" s="79" t="s">
        <v>167</v>
      </c>
      <c r="D78" s="96"/>
      <c r="E78" s="36">
        <v>196</v>
      </c>
      <c r="F78" s="98"/>
      <c r="G78" s="133" t="s">
        <v>168</v>
      </c>
      <c r="H78" s="58">
        <f>VLOOKUP(G78,[1]分布式发票数据!$A:$D,4)</f>
        <v>42032</v>
      </c>
      <c r="I78" s="58">
        <f>VLOOKUP(G78,[1]分布式发票数据!$A:$E,5,FALSE)</f>
        <v>15316.46</v>
      </c>
      <c r="J78" s="20">
        <f>VLOOKUP(G78,[2]分布式发票数据!$A:$D,4,FALSE)</f>
        <v>37162</v>
      </c>
      <c r="K78" s="20">
        <f>VLOOKUP(G78,[2]分布式发票数据!$A:$E,5,FALSE)</f>
        <v>13541.83</v>
      </c>
      <c r="L78" s="84">
        <v>48856</v>
      </c>
      <c r="M78" s="85">
        <v>17803.13</v>
      </c>
      <c r="N78" s="20">
        <f>VLOOKUP(G78,'[7]2022年12月-2023年3月'!$A$4:$E$193,5,FALSE)</f>
        <v>83138.6</v>
      </c>
      <c r="O78" s="20">
        <f t="shared" si="14"/>
        <v>100941.73</v>
      </c>
      <c r="P78" s="86">
        <f>VLOOKUP(G78,[3]分布式发票数据!$A:$E,4,FALSE)</f>
        <v>39413</v>
      </c>
      <c r="Q78" s="86">
        <f>VLOOKUP(G78,[3]分布式发票数据!$A:$E,5,FALSE)</f>
        <v>14362.1</v>
      </c>
      <c r="R78" s="86">
        <f>VLOOKUP(G:G,[4]分布式发票数据!$A:$E,4,FALSE)</f>
        <v>43019</v>
      </c>
      <c r="S78" s="86">
        <f>VLOOKUP(G:G,[4]分布式发票数据!$A:$E,5,FALSE)</f>
        <v>15676.12</v>
      </c>
      <c r="T78" s="86">
        <f>VLOOKUP(G78,[5]分布式发票数据!$A$4:$E$193,4,FALSE)</f>
        <v>49884</v>
      </c>
      <c r="U78" s="86">
        <f>VLOOKUP(G78,[5]分布式发票数据!$A$4:$E$193,5,FALSE)</f>
        <v>18177.73</v>
      </c>
      <c r="V78" s="86">
        <f>VLOOKUP(G78,'[8]2023年4-6月'!$A$4:$E$193,5,FALSE)</f>
        <v>64252.65</v>
      </c>
      <c r="W78" s="86">
        <f t="shared" si="15"/>
        <v>82430.38</v>
      </c>
      <c r="X78" s="86">
        <f>VLOOKUP(G78,[6]分布式发票数据!$A$4:$D$193,4,FALSE)</f>
        <v>41332</v>
      </c>
      <c r="Y78" s="86">
        <f>VLOOKUP(G78,[6]分布式发票数据!$A$4:$E$193,5,FALSE)</f>
        <v>15061.38</v>
      </c>
      <c r="Z78" s="86">
        <f>VLOOKUP(G78,[9]分布式发票数据!$A$4:$E$193,4,FALSE)</f>
        <v>44999</v>
      </c>
      <c r="AA78" s="86">
        <f>VLOOKUP(G78,[9]分布式发票数据!$A$4:$E$193,5,FALSE)</f>
        <v>16397.64</v>
      </c>
      <c r="AB78" s="86">
        <f>VLOOKUP(G78,[10]分布式发票数据!$A:$D,4,FALSE)</f>
        <v>38230</v>
      </c>
      <c r="AC78" s="86">
        <f>VLOOKUP(G78,[10]分布式发票数据!$A:$E,5,FALSE)</f>
        <v>13931.01</v>
      </c>
      <c r="AD78" s="86">
        <f>VLOOKUP(G78,[12]sheet1!$G:$S,13,FALSE)</f>
        <v>48853</v>
      </c>
      <c r="AE78" s="86">
        <f>VLOOKUP(G78,[12]sheet1!$G:$X,18,FALSE)</f>
        <v>17802.03</v>
      </c>
      <c r="AF78" s="86">
        <f>VLOOKUP(G78,[11]Sheet1!$B:$E,4,FALSE)</f>
        <v>60486.82</v>
      </c>
      <c r="AG78" s="86">
        <f t="shared" si="16"/>
        <v>78288.85</v>
      </c>
      <c r="AH78" s="86">
        <f>VLOOKUP(G78,[13]Sheet1!$C$1:$H$65536,6,FALSE)</f>
        <v>42934</v>
      </c>
      <c r="AI78" s="86">
        <f>VLOOKUP(G78,[13]Sheet1!$C$1:$I$65536,7,FALSE)</f>
        <v>15645.15</v>
      </c>
      <c r="AJ78" s="86">
        <f>VLOOKUP(G78,[14]Sheet1!$E$1:$I$65536,5,FALSE)</f>
        <v>20848.75</v>
      </c>
      <c r="AK78" s="86">
        <f>VLOOKUP(G78,[15]Sheet1!$E$1:$I$65536,5,FALSE)</f>
        <v>23723.02</v>
      </c>
      <c r="AL78" s="92">
        <f t="shared" si="17"/>
        <v>44571.77</v>
      </c>
      <c r="AM78" s="92">
        <f t="shared" si="18"/>
        <v>60216.92</v>
      </c>
      <c r="AN78" s="1">
        <f>VLOOKUP(G78,[16]分布式营销结算明细接收数据!$E:$K,7,FALSE)</f>
        <v>34372</v>
      </c>
      <c r="AO78" s="1">
        <f>VLOOKUP(G78,[16]分布式营销结算明细接收数据!$E:$O,11,FALSE)</f>
        <v>12525.16</v>
      </c>
      <c r="AP78" s="1">
        <f>VLOOKUP(G78,[16]分布式营销结算明细接收数据!$E:$R,14,FALSE)</f>
        <v>16691.04</v>
      </c>
      <c r="AQ78" s="1">
        <f t="shared" si="19"/>
        <v>29216.2</v>
      </c>
      <c r="AR78" s="95">
        <f t="shared" si="20"/>
        <v>455380.62</v>
      </c>
    </row>
    <row r="79" ht="16" customHeight="1" spans="1:44">
      <c r="A79" s="12">
        <v>74</v>
      </c>
      <c r="B79" s="71"/>
      <c r="C79" s="79" t="s">
        <v>169</v>
      </c>
      <c r="D79" s="96"/>
      <c r="E79" s="36">
        <v>217</v>
      </c>
      <c r="F79" s="98"/>
      <c r="G79" s="133" t="s">
        <v>170</v>
      </c>
      <c r="H79" s="58">
        <f>VLOOKUP(G79,[1]分布式发票数据!$A:$D,4)</f>
        <v>40811</v>
      </c>
      <c r="I79" s="58">
        <f>VLOOKUP(G79,[1]分布式发票数据!$A:$E,5,FALSE)</f>
        <v>14871.53</v>
      </c>
      <c r="J79" s="20">
        <f>VLOOKUP(G79,[2]分布式发票数据!$A:$D,4,FALSE)</f>
        <v>36870</v>
      </c>
      <c r="K79" s="20">
        <f>VLOOKUP(G79,[2]分布式发票数据!$A:$E,5,FALSE)</f>
        <v>13435.43</v>
      </c>
      <c r="L79" s="84">
        <v>48611</v>
      </c>
      <c r="M79" s="85">
        <v>17713.85</v>
      </c>
      <c r="N79" s="20">
        <f>VLOOKUP(G79,'[7]2022年12月-2023年3月'!$A$4:$E$193,5,FALSE)</f>
        <v>81190.37</v>
      </c>
      <c r="O79" s="20">
        <f t="shared" si="14"/>
        <v>98904.22</v>
      </c>
      <c r="P79" s="86">
        <f>VLOOKUP(G79,[3]分布式发票数据!$A:$E,4,FALSE)</f>
        <v>30802</v>
      </c>
      <c r="Q79" s="86">
        <f>VLOOKUP(G79,[3]分布式发票数据!$A:$E,5,FALSE)</f>
        <v>11224.25</v>
      </c>
      <c r="R79" s="86">
        <f>VLOOKUP(G:G,[4]分布式发票数据!$A:$E,4,FALSE)</f>
        <v>36697</v>
      </c>
      <c r="S79" s="86">
        <f>VLOOKUP(G:G,[4]分布式发票数据!$A:$E,5,FALSE)</f>
        <v>13372.39</v>
      </c>
      <c r="T79" s="86">
        <f>VLOOKUP(G79,[5]分布式发票数据!$A$4:$E$193,4,FALSE)</f>
        <v>50573</v>
      </c>
      <c r="U79" s="86">
        <f>VLOOKUP(G79,[5]分布式发票数据!$A$4:$E$193,5,FALSE)</f>
        <v>18428.8</v>
      </c>
      <c r="V79" s="86">
        <f>VLOOKUP(G79,'[8]2023年4-6月'!$A$4:$E$193,5,FALSE)</f>
        <v>57335.76</v>
      </c>
      <c r="W79" s="86">
        <f t="shared" si="15"/>
        <v>75764.56</v>
      </c>
      <c r="X79" s="86">
        <f>VLOOKUP(G79,[6]分布式发票数据!$A$4:$D$193,4,FALSE)</f>
        <v>41242</v>
      </c>
      <c r="Y79" s="86">
        <f>VLOOKUP(G79,[6]分布式发票数据!$A$4:$E$193,5,FALSE)</f>
        <v>15028.58</v>
      </c>
      <c r="Z79" s="86">
        <f>VLOOKUP(G79,[9]分布式发票数据!$A$4:$E$193,4,FALSE)</f>
        <v>44585</v>
      </c>
      <c r="AA79" s="86">
        <f>VLOOKUP(G79,[9]分布式发票数据!$A$4:$E$193,5,FALSE)</f>
        <v>16246.77</v>
      </c>
      <c r="AB79" s="86">
        <f>VLOOKUP(G79,[10]分布式发票数据!$A:$D,4,FALSE)</f>
        <v>37937</v>
      </c>
      <c r="AC79" s="86">
        <f>VLOOKUP(G79,[10]分布式发票数据!$A:$E,5,FALSE)</f>
        <v>13824.24</v>
      </c>
      <c r="AD79" s="86">
        <f>VLOOKUP(G79,[12]sheet1!$G:$S,13,FALSE)</f>
        <v>46565</v>
      </c>
      <c r="AE79" s="86">
        <f>VLOOKUP(G79,[12]sheet1!$G:$X,18,FALSE)</f>
        <v>16968.29</v>
      </c>
      <c r="AF79" s="86">
        <f>VLOOKUP(G79,[11]Sheet1!$B:$E,4,FALSE)</f>
        <v>60099.81</v>
      </c>
      <c r="AG79" s="86">
        <f t="shared" si="16"/>
        <v>77068.1</v>
      </c>
      <c r="AH79" s="86">
        <f>VLOOKUP(G79,[13]Sheet1!$C$1:$H$65536,6,FALSE)</f>
        <v>40682</v>
      </c>
      <c r="AI79" s="86">
        <f>VLOOKUP(G79,[13]Sheet1!$C$1:$I$65536,7,FALSE)</f>
        <v>14824.52</v>
      </c>
      <c r="AJ79" s="86">
        <f>VLOOKUP(G79,[14]Sheet1!$E$1:$I$65536,5,FALSE)</f>
        <v>19755.18</v>
      </c>
      <c r="AK79" s="86">
        <f>VLOOKUP(G79,[15]Sheet1!$E$1:$I$65536,5,FALSE)</f>
        <v>22611.96</v>
      </c>
      <c r="AL79" s="92">
        <f t="shared" si="17"/>
        <v>42367.14</v>
      </c>
      <c r="AM79" s="92">
        <f t="shared" si="18"/>
        <v>57191.66</v>
      </c>
      <c r="AN79" s="1">
        <f>VLOOKUP(G79,[16]分布式营销结算明细接收数据!$E:$K,7,FALSE)</f>
        <v>34152</v>
      </c>
      <c r="AO79" s="1">
        <f>VLOOKUP(G79,[16]分布式营销结算明细接收数据!$E:$O,11,FALSE)</f>
        <v>12444.99</v>
      </c>
      <c r="AP79" s="1">
        <f>VLOOKUP(G79,[16]分布式营销结算明细接收数据!$E:$R,14,FALSE)</f>
        <v>16584.21</v>
      </c>
      <c r="AQ79" s="1">
        <f t="shared" si="19"/>
        <v>29029.2</v>
      </c>
      <c r="AR79" s="95">
        <f t="shared" si="20"/>
        <v>435960.93</v>
      </c>
    </row>
    <row r="80" ht="16" customHeight="1" spans="1:44">
      <c r="A80" s="12">
        <v>75</v>
      </c>
      <c r="B80" s="71"/>
      <c r="C80" s="79" t="s">
        <v>171</v>
      </c>
      <c r="D80" s="96"/>
      <c r="E80" s="36">
        <v>420</v>
      </c>
      <c r="F80" s="98"/>
      <c r="G80" s="133" t="s">
        <v>172</v>
      </c>
      <c r="H80" s="58">
        <f>VLOOKUP(G80,[1]分布式发票数据!$A:$D,4)</f>
        <v>37368</v>
      </c>
      <c r="I80" s="58">
        <f>VLOOKUP(G80,[1]分布式发票数据!$A:$E,5,FALSE)</f>
        <v>13616.9</v>
      </c>
      <c r="J80" s="20">
        <f>VLOOKUP(G80,[2]分布式发票数据!$A:$D,4,FALSE)</f>
        <v>34628</v>
      </c>
      <c r="K80" s="20">
        <f>VLOOKUP(G80,[2]分布式发票数据!$A:$E,5,FALSE)</f>
        <v>12618.44</v>
      </c>
      <c r="L80" s="84">
        <v>45926</v>
      </c>
      <c r="M80" s="85">
        <v>16735.43</v>
      </c>
      <c r="N80" s="20">
        <f>VLOOKUP(G80,'[7]2022年12月-2023年3月'!$A$4:$E$193,5,FALSE)</f>
        <v>74347.31</v>
      </c>
      <c r="O80" s="20">
        <f t="shared" si="14"/>
        <v>91082.74</v>
      </c>
      <c r="P80" s="86">
        <f>VLOOKUP(G80,[3]分布式发票数据!$A:$E,4,FALSE)</f>
        <v>38467</v>
      </c>
      <c r="Q80" s="86">
        <f>VLOOKUP(G80,[3]分布式发票数据!$A:$E,5,FALSE)</f>
        <v>14017.37</v>
      </c>
      <c r="R80" s="86">
        <f>VLOOKUP(G:G,[4]分布式发票数据!$A:$E,4,FALSE)</f>
        <v>40660</v>
      </c>
      <c r="S80" s="86">
        <f>VLOOKUP(G:G,[4]分布式发票数据!$A:$E,5,FALSE)</f>
        <v>14816.5</v>
      </c>
      <c r="T80" s="86">
        <f>VLOOKUP(G80,[5]分布式发票数据!$A$4:$E$193,4,FALSE)</f>
        <v>48982</v>
      </c>
      <c r="U80" s="86">
        <f>VLOOKUP(G80,[5]分布式发票数据!$A$4:$E$193,5,FALSE)</f>
        <v>17849.04</v>
      </c>
      <c r="V80" s="86">
        <f>VLOOKUP(G80,'[8]2023年4-6月'!$A$4:$E$193,5,FALSE)</f>
        <v>62209.74</v>
      </c>
      <c r="W80" s="86">
        <f t="shared" si="15"/>
        <v>80058.78</v>
      </c>
      <c r="X80" s="86">
        <f>VLOOKUP(G80,[6]分布式发票数据!$A$4:$D$193,4,FALSE)</f>
        <v>39730</v>
      </c>
      <c r="Y80" s="86">
        <f>VLOOKUP(G80,[6]分布式发票数据!$A$4:$E$193,5,FALSE)</f>
        <v>14477.61</v>
      </c>
      <c r="Z80" s="86">
        <f>VLOOKUP(G80,[9]分布式发票数据!$A$4:$E$193,4,FALSE)</f>
        <v>42793</v>
      </c>
      <c r="AA80" s="86">
        <f>VLOOKUP(G80,[9]分布式发票数据!$A$4:$E$193,5,FALSE)</f>
        <v>15593.77</v>
      </c>
      <c r="AB80" s="86">
        <f>VLOOKUP(G80,[10]分布式发票数据!$A:$D,4,FALSE)</f>
        <v>36096</v>
      </c>
      <c r="AC80" s="86">
        <f>VLOOKUP(G80,[10]分布式发票数据!$A:$E,5,FALSE)</f>
        <v>13153.38</v>
      </c>
      <c r="AD80" s="86">
        <f>VLOOKUP(G80,[12]sheet1!$G:$S,13,FALSE)</f>
        <v>43723</v>
      </c>
      <c r="AE80" s="86">
        <f>VLOOKUP(G80,[12]sheet1!$G:$X,18,FALSE)</f>
        <v>15932.66</v>
      </c>
      <c r="AF80" s="86">
        <f>VLOOKUP(G80,[11]Sheet1!$B:$E,4,FALSE)</f>
        <v>57601.39</v>
      </c>
      <c r="AG80" s="86">
        <f t="shared" si="16"/>
        <v>73534.05</v>
      </c>
      <c r="AH80" s="86">
        <f>VLOOKUP(G80,[13]Sheet1!$C$1:$H$65536,6,FALSE)</f>
        <v>37666</v>
      </c>
      <c r="AI80" s="86">
        <f>VLOOKUP(G80,[13]Sheet1!$C$1:$I$65536,7,FALSE)</f>
        <v>13725.49</v>
      </c>
      <c r="AJ80" s="86">
        <f>VLOOKUP(G80,[14]Sheet1!$E$1:$I$65536,5,FALSE)</f>
        <v>18290.61</v>
      </c>
      <c r="AK80" s="86">
        <f>VLOOKUP(G80,[15]Sheet1!$E$1:$I$65536,5,FALSE)</f>
        <v>21231.89</v>
      </c>
      <c r="AL80" s="92">
        <f t="shared" si="17"/>
        <v>39522.5</v>
      </c>
      <c r="AM80" s="92">
        <f t="shared" si="18"/>
        <v>53247.99</v>
      </c>
      <c r="AN80" s="1">
        <f>VLOOKUP(G80,[16]分布式营销结算明细接收数据!$E:$K,7,FALSE)</f>
        <v>30293</v>
      </c>
      <c r="AO80" s="1">
        <f>VLOOKUP(G80,[16]分布式营销结算明细接收数据!$E:$O,11,FALSE)</f>
        <v>11038.77</v>
      </c>
      <c r="AP80" s="1">
        <f>VLOOKUP(G80,[16]分布式营销结算明细接收数据!$E:$R,14,FALSE)</f>
        <v>14710.28</v>
      </c>
      <c r="AQ80" s="1">
        <f t="shared" si="19"/>
        <v>25749.05</v>
      </c>
      <c r="AR80" s="95">
        <f t="shared" si="20"/>
        <v>421966.58</v>
      </c>
    </row>
    <row r="81" ht="16" customHeight="1" spans="1:44">
      <c r="A81" s="12">
        <v>76</v>
      </c>
      <c r="B81" s="71"/>
      <c r="C81" s="79" t="s">
        <v>173</v>
      </c>
      <c r="D81" s="96"/>
      <c r="E81" s="36">
        <v>420</v>
      </c>
      <c r="F81" s="98"/>
      <c r="G81" s="133" t="s">
        <v>174</v>
      </c>
      <c r="H81" s="58">
        <f>VLOOKUP(G81,[1]分布式发票数据!$A:$D,4)</f>
        <v>35119</v>
      </c>
      <c r="I81" s="58">
        <f>VLOOKUP(G81,[1]分布式发票数据!$A:$E,5,FALSE)</f>
        <v>12797.36</v>
      </c>
      <c r="J81" s="20">
        <f>VLOOKUP(G81,[2]分布式发票数据!$A:$D,4,FALSE)</f>
        <v>33134</v>
      </c>
      <c r="K81" s="20">
        <f>VLOOKUP(G81,[2]分布式发票数据!$A:$E,5,FALSE)</f>
        <v>12074.03</v>
      </c>
      <c r="L81" s="84">
        <v>44315</v>
      </c>
      <c r="M81" s="85">
        <v>16148.39</v>
      </c>
      <c r="N81" s="20">
        <f>VLOOKUP(G81,'[7]2022年12月-2023年3月'!$A$4:$E$193,5,FALSE)</f>
        <v>71515.28</v>
      </c>
      <c r="O81" s="20">
        <f t="shared" si="14"/>
        <v>87663.67</v>
      </c>
      <c r="P81" s="86">
        <f>VLOOKUP(G81,[3]分布式发票数据!$A:$E,4,FALSE)</f>
        <v>29103</v>
      </c>
      <c r="Q81" s="86">
        <f>VLOOKUP(G81,[3]分布式发票数据!$A:$E,5,FALSE)</f>
        <v>10605.13</v>
      </c>
      <c r="R81" s="86">
        <f>VLOOKUP(G:G,[4]分布式发票数据!$A:$E,4,FALSE)</f>
        <v>34502</v>
      </c>
      <c r="S81" s="86">
        <f>VLOOKUP(G:G,[4]分布式发票数据!$A:$E,5,FALSE)</f>
        <v>12572.53</v>
      </c>
      <c r="T81" s="86">
        <f>VLOOKUP(G81,[5]分布式发票数据!$A$4:$E$193,4,FALSE)</f>
        <v>41486</v>
      </c>
      <c r="U81" s="86">
        <f>VLOOKUP(G81,[5]分布式发票数据!$A$4:$E$193,5,FALSE)</f>
        <v>15117.5</v>
      </c>
      <c r="V81" s="86">
        <f>VLOOKUP(G81,'[8]2023年4-6月'!$A$4:$E$193,5,FALSE)</f>
        <v>51032.19</v>
      </c>
      <c r="W81" s="86">
        <f t="shared" si="15"/>
        <v>66149.69</v>
      </c>
      <c r="X81" s="86">
        <f>VLOOKUP(G81,[6]分布式发票数据!$A$4:$D$193,4,FALSE)</f>
        <v>33076</v>
      </c>
      <c r="Y81" s="86">
        <f>VLOOKUP(G81,[6]分布式发票数据!$A$4:$E$193,5,FALSE)</f>
        <v>12052.89</v>
      </c>
      <c r="Z81" s="86">
        <f>VLOOKUP(G81,[9]分布式发票数据!$A$4:$E$193,4,FALSE)</f>
        <v>40702</v>
      </c>
      <c r="AA81" s="86">
        <f>VLOOKUP(G81,[9]分布式发票数据!$A$4:$E$193,5,FALSE)</f>
        <v>14831.81</v>
      </c>
      <c r="AB81" s="86">
        <f>VLOOKUP(G81,[10]分布式发票数据!$A:$D,4,FALSE)</f>
        <v>17923</v>
      </c>
      <c r="AC81" s="86">
        <f>VLOOKUP(G81,[10]分布式发票数据!$A:$E,5,FALSE)</f>
        <v>6531.14</v>
      </c>
      <c r="AD81" s="86">
        <f>VLOOKUP(G81,[12]sheet1!$G:$S,13,FALSE)</f>
        <v>21559</v>
      </c>
      <c r="AE81" s="86">
        <f>VLOOKUP(G81,[12]sheet1!$G:$X,18,FALSE)</f>
        <v>7856.1</v>
      </c>
      <c r="AF81" s="86">
        <f>VLOOKUP(G81,[11]Sheet1!$B:$E,4,FALSE)</f>
        <v>44530.01</v>
      </c>
      <c r="AG81" s="86">
        <f t="shared" si="16"/>
        <v>52386.11</v>
      </c>
      <c r="AH81" s="86">
        <f>VLOOKUP(G81,[13]Sheet1!$C$1:$H$65536,6,FALSE)</f>
        <v>27948</v>
      </c>
      <c r="AI81" s="86">
        <f>VLOOKUP(G81,[13]Sheet1!$C$1:$I$65536,7,FALSE)</f>
        <v>10184.25</v>
      </c>
      <c r="AJ81" s="86">
        <f>VLOOKUP(G81,[14]Sheet1!$E$1:$I$65536,5,FALSE)</f>
        <v>13571.55</v>
      </c>
      <c r="AK81" s="86">
        <f>VLOOKUP(G81,[15]Sheet1!$E$1:$I$65536,5,FALSE)</f>
        <v>10469.05</v>
      </c>
      <c r="AL81" s="92">
        <f t="shared" si="17"/>
        <v>24040.6</v>
      </c>
      <c r="AM81" s="92">
        <f t="shared" si="18"/>
        <v>34224.85</v>
      </c>
      <c r="AN81" s="1">
        <f>VLOOKUP(G81,[16]分布式营销结算明细接收数据!$E:$K,7,FALSE)</f>
        <v>28505</v>
      </c>
      <c r="AO81" s="1">
        <f>VLOOKUP(G81,[16]分布式营销结算明细接收数据!$E:$O,11,FALSE)</f>
        <v>10387.22</v>
      </c>
      <c r="AP81" s="1">
        <f>VLOOKUP(G81,[16]分布式营销结算明细接收数据!$E:$R,14,FALSE)</f>
        <v>13842.03</v>
      </c>
      <c r="AQ81" s="1">
        <f t="shared" si="19"/>
        <v>24229.25</v>
      </c>
      <c r="AR81" s="95">
        <f t="shared" si="20"/>
        <v>346118.46</v>
      </c>
    </row>
    <row r="82" ht="16" customHeight="1" spans="1:44">
      <c r="A82" s="12">
        <v>77</v>
      </c>
      <c r="B82" s="71"/>
      <c r="C82" s="79" t="s">
        <v>175</v>
      </c>
      <c r="D82" s="96"/>
      <c r="E82" s="75">
        <v>1113</v>
      </c>
      <c r="F82" s="98"/>
      <c r="G82" s="133" t="s">
        <v>176</v>
      </c>
      <c r="H82" s="58">
        <f>VLOOKUP(G82,[1]分布式发票数据!$A:$D,4)</f>
        <v>34511</v>
      </c>
      <c r="I82" s="58">
        <f>VLOOKUP(G82,[1]分布式发票数据!$A:$E,5,FALSE)</f>
        <v>12575.81</v>
      </c>
      <c r="J82" s="20">
        <f>VLOOKUP(G82,[2]分布式发票数据!$A:$D,4,FALSE)</f>
        <v>29815</v>
      </c>
      <c r="K82" s="20">
        <f>VLOOKUP(G82,[2]分布式发票数据!$A:$E,5,FALSE)</f>
        <v>10864.59</v>
      </c>
      <c r="L82" s="84">
        <v>38639</v>
      </c>
      <c r="M82" s="85">
        <v>14080.05</v>
      </c>
      <c r="N82" s="20">
        <f>VLOOKUP(G82,'[7]2022年12月-2023年3月'!$A$4:$E$193,5,FALSE)</f>
        <v>67220.15</v>
      </c>
      <c r="O82" s="20">
        <f t="shared" si="14"/>
        <v>81300.2</v>
      </c>
      <c r="P82" s="86">
        <f>VLOOKUP(G82,[3]分布式发票数据!$A:$E,4,FALSE)</f>
        <v>30782</v>
      </c>
      <c r="Q82" s="86">
        <f>VLOOKUP(G82,[3]分布式发票数据!$A:$E,5,FALSE)</f>
        <v>11216.96</v>
      </c>
      <c r="R82" s="86">
        <f>VLOOKUP(G:G,[4]分布式发票数据!$A:$E,4,FALSE)</f>
        <v>33414</v>
      </c>
      <c r="S82" s="86">
        <f>VLOOKUP(G:G,[4]分布式发票数据!$A:$E,5,FALSE)</f>
        <v>12176.06</v>
      </c>
      <c r="T82" s="86">
        <f>VLOOKUP(G82,[5]分布式发票数据!$A$4:$E$193,4,FALSE)</f>
        <v>33462</v>
      </c>
      <c r="U82" s="86">
        <f>VLOOKUP(G82,[5]分布式发票数据!$A$4:$E$193,5,FALSE)</f>
        <v>12193.55</v>
      </c>
      <c r="V82" s="86">
        <f>VLOOKUP(G82,'[8]2023年4-6月'!$A$4:$E$193,5,FALSE)</f>
        <v>47422.73</v>
      </c>
      <c r="W82" s="86">
        <f t="shared" si="15"/>
        <v>59616.28</v>
      </c>
      <c r="X82" s="86">
        <f>VLOOKUP(G82,[6]分布式发票数据!$A$4:$D$193,4,FALSE)</f>
        <v>27162</v>
      </c>
      <c r="Y82" s="86">
        <f>VLOOKUP(G82,[6]分布式发票数据!$A$4:$E$193,5,FALSE)</f>
        <v>9897.83</v>
      </c>
      <c r="Z82" s="86">
        <f>VLOOKUP(G82,[9]分布式发票数据!$A$4:$E$193,4,FALSE)</f>
        <v>34976</v>
      </c>
      <c r="AA82" s="86">
        <f>VLOOKUP(G82,[9]分布式发票数据!$A$4:$E$193,5,FALSE)</f>
        <v>12745.25</v>
      </c>
      <c r="AB82" s="86">
        <f>VLOOKUP(G82,[10]分布式发票数据!$A:$D,4,FALSE)</f>
        <v>29878</v>
      </c>
      <c r="AC82" s="86">
        <f>VLOOKUP(G82,[10]分布式发票数据!$A:$E,5,FALSE)</f>
        <v>10887.54</v>
      </c>
      <c r="AD82" s="86">
        <f>VLOOKUP(G82,[12]sheet1!$G:$S,13,FALSE)</f>
        <v>38515</v>
      </c>
      <c r="AE82" s="86">
        <f>VLOOKUP(G82,[12]sheet1!$G:$X,18,FALSE)</f>
        <v>14034.87</v>
      </c>
      <c r="AF82" s="86">
        <f>VLOOKUP(G82,[11]Sheet1!$B:$E,4,FALSE)</f>
        <v>44682.98</v>
      </c>
      <c r="AG82" s="86">
        <f t="shared" si="16"/>
        <v>58717.85</v>
      </c>
      <c r="AH82" s="86">
        <f>VLOOKUP(G82,[13]Sheet1!$C$1:$H$65536,6,FALSE)</f>
        <v>34476</v>
      </c>
      <c r="AI82" s="86">
        <f>VLOOKUP(G82,[13]Sheet1!$C$1:$I$65536,7,FALSE)</f>
        <v>12563.05</v>
      </c>
      <c r="AJ82" s="86">
        <f>VLOOKUP(G82,[14]Sheet1!$E$1:$I$65536,5,FALSE)</f>
        <v>16741.55</v>
      </c>
      <c r="AK82" s="86">
        <f>VLOOKUP(G82,[15]Sheet1!$E$1:$I$65536,5,FALSE)</f>
        <v>18702.88</v>
      </c>
      <c r="AL82" s="92">
        <f t="shared" si="17"/>
        <v>35444.43</v>
      </c>
      <c r="AM82" s="92">
        <f t="shared" si="18"/>
        <v>48007.48</v>
      </c>
      <c r="AN82" s="1">
        <f>VLOOKUP(G82,[16]分布式营销结算明细接收数据!$E:$K,7,FALSE)</f>
        <v>30352</v>
      </c>
      <c r="AO82" s="1">
        <f>VLOOKUP(G82,[16]分布式营销结算明细接收数据!$E:$O,11,FALSE)</f>
        <v>11060.27</v>
      </c>
      <c r="AP82" s="1">
        <f>VLOOKUP(G82,[16]分布式营销结算明细接收数据!$E:$R,14,FALSE)</f>
        <v>14738.93</v>
      </c>
      <c r="AQ82" s="1">
        <f t="shared" si="19"/>
        <v>25799.2</v>
      </c>
      <c r="AR82" s="95">
        <f t="shared" si="20"/>
        <v>353805.05</v>
      </c>
    </row>
    <row r="83" ht="16" customHeight="1" spans="1:44">
      <c r="A83" s="12">
        <v>78</v>
      </c>
      <c r="B83" s="71"/>
      <c r="C83" s="79" t="s">
        <v>177</v>
      </c>
      <c r="D83" s="96"/>
      <c r="E83" s="81"/>
      <c r="F83" s="98"/>
      <c r="G83" s="133" t="s">
        <v>178</v>
      </c>
      <c r="H83" s="58">
        <f>VLOOKUP(G83,[1]分布式发票数据!$A:$D,4)</f>
        <v>44994</v>
      </c>
      <c r="I83" s="58">
        <f>VLOOKUP(G83,[1]分布式发票数据!$A:$E,5,FALSE)</f>
        <v>16395.81</v>
      </c>
      <c r="J83" s="20">
        <f>VLOOKUP(G83,[2]分布式发票数据!$A:$D,4,FALSE)</f>
        <v>39018</v>
      </c>
      <c r="K83" s="20">
        <f>VLOOKUP(G83,[2]分布式发票数据!$A:$E,5,FALSE)</f>
        <v>14218.16</v>
      </c>
      <c r="L83" s="84">
        <v>51104</v>
      </c>
      <c r="M83" s="85">
        <v>18622.3</v>
      </c>
      <c r="N83" s="20">
        <f>VLOOKUP(G83,'[7]2022年12月-2023年3月'!$A$4:$E$193,5,FALSE)</f>
        <v>87983.44</v>
      </c>
      <c r="O83" s="20">
        <f t="shared" si="14"/>
        <v>106605.74</v>
      </c>
      <c r="P83" s="86">
        <f>VLOOKUP(G83,[3]分布式发票数据!$A:$E,4,FALSE)</f>
        <v>40698</v>
      </c>
      <c r="Q83" s="86">
        <f>VLOOKUP(G83,[3]分布式发票数据!$A:$E,5,FALSE)</f>
        <v>14830.35</v>
      </c>
      <c r="R83" s="86">
        <f>VLOOKUP(G:G,[4]分布式发票数据!$A:$E,4,FALSE)</f>
        <v>44516</v>
      </c>
      <c r="S83" s="86">
        <f>VLOOKUP(G:G,[4]分布式发票数据!$A:$E,5,FALSE)</f>
        <v>16221.63</v>
      </c>
      <c r="T83" s="86">
        <f>VLOOKUP(G83,[5]分布式发票数据!$A$4:$E$193,4,FALSE)</f>
        <v>51277</v>
      </c>
      <c r="U83" s="86">
        <f>VLOOKUP(G83,[5]分布式发票数据!$A$4:$E$193,5,FALSE)</f>
        <v>18685.34</v>
      </c>
      <c r="V83" s="86">
        <f>VLOOKUP(G83,'[8]2023年4-6月'!$A$4:$E$193,5,FALSE)</f>
        <v>66280.03</v>
      </c>
      <c r="W83" s="86">
        <f t="shared" si="15"/>
        <v>84965.37</v>
      </c>
      <c r="X83" s="86">
        <f>VLOOKUP(G83,[6]分布式发票数据!$A$4:$D$193,4,FALSE)</f>
        <v>42602</v>
      </c>
      <c r="Y83" s="86">
        <f>VLOOKUP(G83,[6]分布式发票数据!$A$4:$E$193,5,FALSE)</f>
        <v>15524.17</v>
      </c>
      <c r="Z83" s="86">
        <f>VLOOKUP(G83,[9]分布式发票数据!$A$4:$E$193,4,FALSE)</f>
        <v>17378</v>
      </c>
      <c r="AA83" s="86">
        <f>VLOOKUP(G83,[9]分布式发票数据!$A$4:$E$193,5,FALSE)</f>
        <v>6332.54</v>
      </c>
      <c r="AB83" s="86">
        <f>VLOOKUP(G83,[10]分布式发票数据!$A:$D,4,FALSE)</f>
        <v>29892</v>
      </c>
      <c r="AC83" s="86">
        <f>VLOOKUP(G83,[10]分布式发票数据!$A:$E,5,FALSE)</f>
        <v>10892.64</v>
      </c>
      <c r="AD83" s="86">
        <f>VLOOKUP(G83,[12]sheet1!$G:$S,13,FALSE)</f>
        <v>49507</v>
      </c>
      <c r="AE83" s="86">
        <f>VLOOKUP(G83,[12]sheet1!$G:$X,18,FALSE)</f>
        <v>18040.35</v>
      </c>
      <c r="AF83" s="86">
        <f>VLOOKUP(G83,[11]Sheet1!$B:$E,4,FALSE)</f>
        <v>43641.85</v>
      </c>
      <c r="AG83" s="86">
        <f t="shared" si="16"/>
        <v>61682.2</v>
      </c>
      <c r="AH83" s="86">
        <f>VLOOKUP(G83,[13]Sheet1!$C$1:$H$65536,6,FALSE)</f>
        <v>44773</v>
      </c>
      <c r="AI83" s="86">
        <f>VLOOKUP(G83,[13]Sheet1!$C$1:$I$65536,7,FALSE)</f>
        <v>16315.28</v>
      </c>
      <c r="AJ83" s="86">
        <f>VLOOKUP(G83,[14]Sheet1!$E$1:$I$65536,5,FALSE)</f>
        <v>21741.77</v>
      </c>
      <c r="AK83" s="86">
        <f>VLOOKUP(G83,[15]Sheet1!$E$1:$I$65536,5,FALSE)</f>
        <v>24040.6</v>
      </c>
      <c r="AL83" s="92">
        <f t="shared" si="17"/>
        <v>45782.37</v>
      </c>
      <c r="AM83" s="92">
        <f t="shared" si="18"/>
        <v>62097.65</v>
      </c>
      <c r="AN83" s="1">
        <f>VLOOKUP(G83,[16]分布式营销结算明细接收数据!$E:$K,7,FALSE)</f>
        <v>37313</v>
      </c>
      <c r="AO83" s="1">
        <f>VLOOKUP(G83,[16]分布式营销结算明细接收数据!$E:$O,11,FALSE)</f>
        <v>13596.86</v>
      </c>
      <c r="AP83" s="1">
        <f>VLOOKUP(G83,[16]分布式营销结算明细接收数据!$E:$R,14,FALSE)</f>
        <v>18119.19</v>
      </c>
      <c r="AQ83" s="1">
        <f t="shared" si="19"/>
        <v>31716.05</v>
      </c>
      <c r="AR83" s="95">
        <f t="shared" si="20"/>
        <v>441482.31</v>
      </c>
    </row>
    <row r="84" ht="16" customHeight="1" spans="1:44">
      <c r="A84" s="12">
        <v>79</v>
      </c>
      <c r="B84" s="71"/>
      <c r="C84" s="79" t="s">
        <v>179</v>
      </c>
      <c r="D84" s="96"/>
      <c r="E84" s="78"/>
      <c r="F84" s="98"/>
      <c r="G84" s="133" t="s">
        <v>180</v>
      </c>
      <c r="H84" s="58">
        <f>VLOOKUP(G84,[1]分布式发票数据!$A:$D,4)</f>
        <v>45698</v>
      </c>
      <c r="I84" s="58">
        <f>VLOOKUP(G84,[1]分布式发票数据!$A:$E,5,FALSE)</f>
        <v>16652.35</v>
      </c>
      <c r="J84" s="20">
        <f>VLOOKUP(G84,[2]分布式发票数据!$A:$D,4,FALSE)</f>
        <v>39565</v>
      </c>
      <c r="K84" s="20">
        <f>VLOOKUP(G84,[2]分布式发票数据!$A:$E,5,FALSE)</f>
        <v>14417.49</v>
      </c>
      <c r="L84" s="84">
        <v>51329</v>
      </c>
      <c r="M84" s="85">
        <v>18704.29</v>
      </c>
      <c r="N84" s="20">
        <f>VLOOKUP(G84,'[7]2022年12月-2023年3月'!$A$4:$E$193,5,FALSE)</f>
        <v>88769.13</v>
      </c>
      <c r="O84" s="20">
        <f t="shared" si="14"/>
        <v>107473.42</v>
      </c>
      <c r="P84" s="86">
        <f>VLOOKUP(G84,[3]分布式发票数据!$A:$E,4,FALSE)</f>
        <v>40835</v>
      </c>
      <c r="Q84" s="86">
        <f>VLOOKUP(G84,[3]分布式发票数据!$A:$E,5,FALSE)</f>
        <v>14880.27</v>
      </c>
      <c r="R84" s="86">
        <f>VLOOKUP(G:G,[4]分布式发票数据!$A:$E,4,FALSE)</f>
        <v>44368</v>
      </c>
      <c r="S84" s="86">
        <f>VLOOKUP(G:G,[4]分布式发票数据!$A:$E,5,FALSE)</f>
        <v>16167.7</v>
      </c>
      <c r="T84" s="86">
        <f>VLOOKUP(G84,[5]分布式发票数据!$A$4:$E$193,4,FALSE)</f>
        <v>44362</v>
      </c>
      <c r="U84" s="86">
        <f>VLOOKUP(G84,[5]分布式发票数据!$A$4:$E$193,5,FALSE)</f>
        <v>16165.51</v>
      </c>
      <c r="V84" s="86">
        <f>VLOOKUP(G84,'[8]2023年4-6月'!$A$4:$E$193,5,FALSE)</f>
        <v>62916.77</v>
      </c>
      <c r="W84" s="86">
        <f t="shared" si="15"/>
        <v>79082.28</v>
      </c>
      <c r="X84" s="86">
        <f>VLOOKUP(G84,[6]分布式发票数据!$A$4:$D$193,4,FALSE)</f>
        <v>35984</v>
      </c>
      <c r="Y84" s="86">
        <f>VLOOKUP(G84,[6]分布式发票数据!$A$4:$E$193,5,FALSE)</f>
        <v>13112.57</v>
      </c>
      <c r="Z84" s="86">
        <f>VLOOKUP(G84,[9]分布式发票数据!$A$4:$E$193,4,FALSE)</f>
        <v>42737</v>
      </c>
      <c r="AA84" s="86">
        <f>VLOOKUP(G84,[9]分布式发票数据!$A$4:$E$193,5,FALSE)</f>
        <v>15573.36</v>
      </c>
      <c r="AB84" s="86">
        <f>VLOOKUP(G84,[10]分布式发票数据!$A:$D,4,FALSE)</f>
        <v>35396</v>
      </c>
      <c r="AC84" s="86">
        <f>VLOOKUP(G84,[10]分布式发票数据!$A:$E,5,FALSE)</f>
        <v>12898.3</v>
      </c>
      <c r="AD84" s="86">
        <f>VLOOKUP(G84,[12]sheet1!$G:$S,13,FALSE)</f>
        <v>45518</v>
      </c>
      <c r="AE84" s="86">
        <f>VLOOKUP(G84,[12]sheet1!$G:$X,18,FALSE)</f>
        <v>16586.76</v>
      </c>
      <c r="AF84" s="86">
        <f>VLOOKUP(G84,[11]Sheet1!$B:$E,4,FALSE)</f>
        <v>55415.22</v>
      </c>
      <c r="AG84" s="86">
        <f t="shared" si="16"/>
        <v>72001.98</v>
      </c>
      <c r="AH84" s="86">
        <f>VLOOKUP(G84,[13]Sheet1!$C$1:$H$65536,6,FALSE)</f>
        <v>41064</v>
      </c>
      <c r="AI84" s="86">
        <f>VLOOKUP(G84,[13]Sheet1!$C$1:$I$65536,7,FALSE)</f>
        <v>14963.72</v>
      </c>
      <c r="AJ84" s="86">
        <f>VLOOKUP(G84,[14]Sheet1!$E$1:$I$65536,5,FALSE)</f>
        <v>19940.68</v>
      </c>
      <c r="AK84" s="86">
        <f>VLOOKUP(G84,[15]Sheet1!$E$1:$I$65536,5,FALSE)</f>
        <v>22103.54</v>
      </c>
      <c r="AL84" s="92">
        <f t="shared" si="17"/>
        <v>42044.22</v>
      </c>
      <c r="AM84" s="92">
        <f t="shared" si="18"/>
        <v>57007.94</v>
      </c>
      <c r="AN84" s="1">
        <f>VLOOKUP(G84,[16]分布式营销结算明细接收数据!$E:$K,7,FALSE)</f>
        <v>35525</v>
      </c>
      <c r="AO84" s="1">
        <f>VLOOKUP(G84,[16]分布式营销结算明细接收数据!$E:$O,11,FALSE)</f>
        <v>12945.31</v>
      </c>
      <c r="AP84" s="1">
        <f>VLOOKUP(G84,[16]分布式营销结算明细接收数据!$E:$R,14,FALSE)</f>
        <v>17250.94</v>
      </c>
      <c r="AQ84" s="1">
        <f t="shared" si="19"/>
        <v>30196.25</v>
      </c>
      <c r="AR84" s="95">
        <f t="shared" si="20"/>
        <v>449463.91</v>
      </c>
    </row>
    <row r="85" ht="16" customHeight="1" spans="1:44">
      <c r="A85" s="12">
        <v>80</v>
      </c>
      <c r="B85" s="71"/>
      <c r="C85" s="79" t="s">
        <v>181</v>
      </c>
      <c r="D85" s="96"/>
      <c r="E85" s="36">
        <v>420</v>
      </c>
      <c r="F85" s="99"/>
      <c r="G85" s="133" t="s">
        <v>182</v>
      </c>
      <c r="H85" s="58">
        <f>VLOOKUP(G85,[1]分布式发票数据!$A:$D,4)</f>
        <v>44864</v>
      </c>
      <c r="I85" s="58">
        <f>VLOOKUP(G85,[1]分布式发票数据!$A:$E,5,FALSE)</f>
        <v>16348.44</v>
      </c>
      <c r="J85" s="20">
        <f>VLOOKUP(G85,[2]分布式发票数据!$A:$D,4,FALSE)</f>
        <v>38754</v>
      </c>
      <c r="K85" s="20">
        <f>VLOOKUP(G85,[2]分布式发票数据!$A:$E,5,FALSE)</f>
        <v>14121.96</v>
      </c>
      <c r="L85" s="84">
        <v>51330</v>
      </c>
      <c r="M85" s="85">
        <v>18704.65</v>
      </c>
      <c r="N85" s="20">
        <f>VLOOKUP(G85,'[7]2022年12月-2023年3月'!$A$4:$E$193,5,FALSE)</f>
        <v>87918.37</v>
      </c>
      <c r="O85" s="20">
        <f t="shared" si="14"/>
        <v>106623.02</v>
      </c>
      <c r="P85" s="86">
        <f>VLOOKUP(G85,[3]分布式发票数据!$A:$E,4,FALSE)</f>
        <v>40675</v>
      </c>
      <c r="Q85" s="86">
        <f>VLOOKUP(G85,[3]分布式发票数据!$A:$E,5,FALSE)</f>
        <v>14821.97</v>
      </c>
      <c r="R85" s="86">
        <f>VLOOKUP(G:G,[4]分布式发票数据!$A:$E,4,FALSE)</f>
        <v>44662</v>
      </c>
      <c r="S85" s="86">
        <f>VLOOKUP(G:G,[4]分布式发票数据!$A:$E,5,FALSE)</f>
        <v>16274.83</v>
      </c>
      <c r="T85" s="86">
        <f>VLOOKUP(G85,[5]分布式发票数据!$A$4:$E$193,4,FALSE)</f>
        <v>51336</v>
      </c>
      <c r="U85" s="86">
        <f>VLOOKUP(G85,[5]分布式发票数据!$A$4:$E$193,5,FALSE)</f>
        <v>18706.84</v>
      </c>
      <c r="V85" s="86">
        <f>VLOOKUP(G85,'[8]2023年4-6月'!$A$4:$E$193,5,FALSE)</f>
        <v>66368.41</v>
      </c>
      <c r="W85" s="86">
        <f t="shared" si="15"/>
        <v>85075.25</v>
      </c>
      <c r="X85" s="86">
        <f>VLOOKUP(G85,[6]分布式发票数据!$A$4:$D$193,4,FALSE)</f>
        <v>42805</v>
      </c>
      <c r="Y85" s="86">
        <f>VLOOKUP(G85,[6]分布式发票数据!$A$4:$E$193,5,FALSE)</f>
        <v>15598.14</v>
      </c>
      <c r="Z85" s="86">
        <f>VLOOKUP(G85,[9]分布式发票数据!$A$4:$E$193,4,FALSE)</f>
        <v>46667</v>
      </c>
      <c r="AA85" s="86">
        <f>VLOOKUP(G85,[9]分布式发票数据!$A$4:$E$193,5,FALSE)</f>
        <v>17005.45</v>
      </c>
      <c r="AB85" s="86">
        <f>VLOOKUP(G85,[10]分布式发票数据!$A:$D,4,FALSE)</f>
        <v>39914</v>
      </c>
      <c r="AC85" s="86">
        <f>VLOOKUP(G85,[10]分布式发票数据!$A:$E,5,FALSE)</f>
        <v>14544.66</v>
      </c>
      <c r="AD85" s="86">
        <f>VLOOKUP(G85,[12]sheet1!$G:$S,13,FALSE)</f>
        <v>51013</v>
      </c>
      <c r="AE85" s="86">
        <f>VLOOKUP(G85,[12]sheet1!$G:$X,18,FALSE)</f>
        <v>18589.14</v>
      </c>
      <c r="AF85" s="86">
        <f>VLOOKUP(G85,[11]Sheet1!$B:$E,4,FALSE)</f>
        <v>62829.85</v>
      </c>
      <c r="AG85" s="86">
        <f t="shared" si="16"/>
        <v>81418.99</v>
      </c>
      <c r="AH85" s="86">
        <f>VLOOKUP(G85,[13]Sheet1!$C$1:$H$65536,6,FALSE)</f>
        <v>45517</v>
      </c>
      <c r="AI85" s="86">
        <f>VLOOKUP(G85,[13]Sheet1!$C$1:$I$65536,7,FALSE)</f>
        <v>16586.39</v>
      </c>
      <c r="AJ85" s="86">
        <f>VLOOKUP(G85,[14]Sheet1!$E$1:$I$65536,5,FALSE)</f>
        <v>22103.06</v>
      </c>
      <c r="AK85" s="86">
        <f>VLOOKUP(G85,[15]Sheet1!$E$1:$I$65536,5,FALSE)</f>
        <v>24771.91</v>
      </c>
      <c r="AL85" s="92">
        <f t="shared" si="17"/>
        <v>46874.97</v>
      </c>
      <c r="AM85" s="92">
        <f t="shared" si="18"/>
        <v>63461.36</v>
      </c>
      <c r="AN85" s="1">
        <f>VLOOKUP(G85,[16]分布式营销结算明细接收数据!$E:$K,7,FALSE)</f>
        <v>39194</v>
      </c>
      <c r="AO85" s="1">
        <f>VLOOKUP(G85,[16]分布式营销结算明细接收数据!$E:$O,11,FALSE)</f>
        <v>14282.29</v>
      </c>
      <c r="AP85" s="1">
        <f>VLOOKUP(G85,[16]分布式营销结算明细接收数据!$E:$R,14,FALSE)</f>
        <v>19032.61</v>
      </c>
      <c r="AQ85" s="1">
        <f t="shared" si="19"/>
        <v>33314.9</v>
      </c>
      <c r="AR85" s="95">
        <f t="shared" si="20"/>
        <v>478608.97</v>
      </c>
    </row>
    <row r="86" ht="16" customHeight="1" spans="1:44">
      <c r="A86" s="12">
        <v>81</v>
      </c>
      <c r="B86" s="71"/>
      <c r="C86" s="79" t="s">
        <v>183</v>
      </c>
      <c r="D86" s="96" t="s">
        <v>184</v>
      </c>
      <c r="E86" s="36">
        <v>896</v>
      </c>
      <c r="F86" s="36">
        <v>1316</v>
      </c>
      <c r="G86" s="133" t="s">
        <v>185</v>
      </c>
      <c r="H86" s="58">
        <f>VLOOKUP(G86,[1]分布式发票数据!$A:$D,4)</f>
        <v>42898</v>
      </c>
      <c r="I86" s="58">
        <f>VLOOKUP(G86,[1]分布式发票数据!$A:$E,5,FALSE)</f>
        <v>15632.03</v>
      </c>
      <c r="J86" s="20">
        <f>VLOOKUP(G86,[2]分布式发票数据!$A:$D,4,FALSE)</f>
        <v>37456</v>
      </c>
      <c r="K86" s="20">
        <f>VLOOKUP(G86,[2]分布式发票数据!$A:$E,5,FALSE)</f>
        <v>13648.97</v>
      </c>
      <c r="L86" s="84">
        <v>49188</v>
      </c>
      <c r="M86" s="85">
        <v>17924.11</v>
      </c>
      <c r="N86" s="20">
        <f>VLOOKUP(G86,'[7]2022年12月-2023年3月'!$A$4:$E$193,5,FALSE)</f>
        <v>84333.18</v>
      </c>
      <c r="O86" s="20">
        <f t="shared" si="14"/>
        <v>102257.29</v>
      </c>
      <c r="P86" s="86">
        <f>VLOOKUP(G86,[3]分布式发票数据!$A:$E,4,FALSE)</f>
        <v>39449</v>
      </c>
      <c r="Q86" s="86">
        <f>VLOOKUP(G86,[3]分布式发票数据!$A:$E,5,FALSE)</f>
        <v>14375.22</v>
      </c>
      <c r="R86" s="86">
        <f>VLOOKUP(G:G,[4]分布式发票数据!$A:$E,4,FALSE)</f>
        <v>43183</v>
      </c>
      <c r="S86" s="86">
        <f>VLOOKUP(G:G,[4]分布式发票数据!$A:$E,5,FALSE)</f>
        <v>15735.89</v>
      </c>
      <c r="T86" s="86">
        <f>VLOOKUP(G86,[5]分布式发票数据!$A$4:$E$193,4,FALSE)</f>
        <v>49968</v>
      </c>
      <c r="U86" s="86">
        <f>VLOOKUP(G86,[5]分布式发票数据!$A$4:$E$193,5,FALSE)</f>
        <v>18208.34</v>
      </c>
      <c r="V86" s="86">
        <f>VLOOKUP(G86,'[8]2023年4-6月'!$A$4:$E$193,5,FALSE)</f>
        <v>64390.55</v>
      </c>
      <c r="W86" s="86">
        <f t="shared" si="15"/>
        <v>82598.89</v>
      </c>
      <c r="X86" s="86">
        <f>VLOOKUP(G86,[6]分布式发票数据!$A$4:$D$193,4,FALSE)</f>
        <v>41435</v>
      </c>
      <c r="Y86" s="86">
        <f>VLOOKUP(G86,[6]分布式发票数据!$A$4:$E$193,5,FALSE)</f>
        <v>15098.91</v>
      </c>
      <c r="Z86" s="86">
        <f>VLOOKUP(G86,[9]分布式发票数据!$A$4:$E$193,4,FALSE)</f>
        <v>45076</v>
      </c>
      <c r="AA86" s="86">
        <f>VLOOKUP(G86,[9]分布式发票数据!$A$4:$E$193,5,FALSE)</f>
        <v>16425.69</v>
      </c>
      <c r="AB86" s="86">
        <f>VLOOKUP(G86,[10]分布式发票数据!$A:$D,4,FALSE)</f>
        <v>38257</v>
      </c>
      <c r="AC86" s="86">
        <f>VLOOKUP(G86,[10]分布式发票数据!$A:$E,5,FALSE)</f>
        <v>13940.85</v>
      </c>
      <c r="AD86" s="86">
        <f>VLOOKUP(G86,[12]sheet1!$G:$S,13,FALSE)</f>
        <v>48864</v>
      </c>
      <c r="AE86" s="86">
        <f>VLOOKUP(G86,[12]sheet1!$G:$X,18,FALSE)</f>
        <v>17806.04</v>
      </c>
      <c r="AF86" s="86">
        <f>VLOOKUP(G86,[11]Sheet1!$B:$E,4,FALSE)</f>
        <v>60587.35</v>
      </c>
      <c r="AG86" s="86">
        <f t="shared" si="16"/>
        <v>78393.39</v>
      </c>
      <c r="AH86" s="86">
        <f>VLOOKUP(G86,[13]Sheet1!$C$1:$H$65536,6,FALSE)</f>
        <v>43222</v>
      </c>
      <c r="AI86" s="86">
        <f>VLOOKUP(G86,[13]Sheet1!$C$1:$I$65536,7,FALSE)</f>
        <v>15750.1</v>
      </c>
      <c r="AJ86" s="86">
        <f>VLOOKUP(G86,[14]Sheet1!$E$1:$I$65536,5,FALSE)</f>
        <v>20988.6</v>
      </c>
      <c r="AK86" s="86">
        <f>VLOOKUP(G86,[15]Sheet1!$E$1:$I$65536,5,FALSE)</f>
        <v>23728.36</v>
      </c>
      <c r="AL86" s="92">
        <f t="shared" si="17"/>
        <v>44716.96</v>
      </c>
      <c r="AM86" s="92">
        <f t="shared" si="18"/>
        <v>60467.06</v>
      </c>
      <c r="AN86" s="1">
        <f>VLOOKUP(G86,[16]分布式营销结算明细接收数据!$E:$K,7,FALSE)</f>
        <v>34588</v>
      </c>
      <c r="AO86" s="1">
        <f>VLOOKUP(G86,[16]分布式营销结算明细接收数据!$E:$O,11,FALSE)</f>
        <v>12603.87</v>
      </c>
      <c r="AP86" s="1">
        <f>VLOOKUP(G86,[16]分布式营销结算明细接收数据!$E:$R,14,FALSE)</f>
        <v>16795.93</v>
      </c>
      <c r="AQ86" s="1">
        <f t="shared" si="19"/>
        <v>29399.8</v>
      </c>
      <c r="AR86" s="95">
        <f t="shared" si="20"/>
        <v>457973.99</v>
      </c>
    </row>
    <row r="87" ht="16" customHeight="1" spans="1:44">
      <c r="A87" s="12">
        <v>82</v>
      </c>
      <c r="B87" s="71"/>
      <c r="C87" s="79"/>
      <c r="D87" s="96"/>
      <c r="E87" s="36"/>
      <c r="F87" s="36"/>
      <c r="G87" s="133" t="s">
        <v>186</v>
      </c>
      <c r="H87" s="58">
        <f>VLOOKUP(G87,[1]分布式发票数据!$A:$D,4)</f>
        <v>42385</v>
      </c>
      <c r="I87" s="58">
        <f>VLOOKUP(G87,[1]分布式发票数据!$A:$E,5,FALSE)</f>
        <v>15445.09</v>
      </c>
      <c r="J87" s="20">
        <f>VLOOKUP(G87,[2]分布式发票数据!$A:$D,4,FALSE)</f>
        <v>37358</v>
      </c>
      <c r="K87" s="20">
        <f>VLOOKUP(G87,[2]分布式发票数据!$A:$E,5,FALSE)</f>
        <v>13613.26</v>
      </c>
      <c r="L87" s="84">
        <v>48834</v>
      </c>
      <c r="M87" s="85">
        <v>17795.11</v>
      </c>
      <c r="N87" s="20">
        <f>VLOOKUP(G87,'[7]2022年12月-2023年3月'!$A$4:$E$193,5,FALSE)</f>
        <v>83389.17</v>
      </c>
      <c r="O87" s="20">
        <f t="shared" si="14"/>
        <v>101184.28</v>
      </c>
      <c r="P87" s="86">
        <f>VLOOKUP(G87,[3]分布式发票数据!$A:$E,4,FALSE)</f>
        <v>35482</v>
      </c>
      <c r="Q87" s="86">
        <f>VLOOKUP(G87,[3]分布式发票数据!$A:$E,5,FALSE)</f>
        <v>12929.64</v>
      </c>
      <c r="R87" s="86">
        <f>VLOOKUP(G:G,[4]分布式发票数据!$A:$E,4,FALSE)</f>
        <v>41983</v>
      </c>
      <c r="S87" s="86">
        <f>VLOOKUP(G:G,[4]分布式发票数据!$A:$E,5,FALSE)</f>
        <v>15298.61</v>
      </c>
      <c r="T87" s="86">
        <f>VLOOKUP(G87,[5]分布式发票数据!$A$4:$E$193,4,FALSE)</f>
        <v>37103</v>
      </c>
      <c r="U87" s="86">
        <f>VLOOKUP(G87,[5]分布式发票数据!$A$4:$E$193,5,FALSE)</f>
        <v>13520.33</v>
      </c>
      <c r="V87" s="86">
        <f>VLOOKUP(G87,'[8]2023年4-6月'!$A$4:$E$193,5,FALSE)</f>
        <v>55634.22</v>
      </c>
      <c r="W87" s="86">
        <f t="shared" si="15"/>
        <v>69154.55</v>
      </c>
      <c r="X87" s="86">
        <f>VLOOKUP(G87,[6]分布式发票数据!$A$4:$D$193,4,FALSE)</f>
        <v>37824</v>
      </c>
      <c r="Y87" s="86">
        <f>VLOOKUP(G87,[6]分布式发票数据!$A$4:$E$193,5,FALSE)</f>
        <v>13783.07</v>
      </c>
      <c r="Z87" s="86">
        <f>VLOOKUP(G87,[9]分布式发票数据!$A$4:$E$193,4,FALSE)</f>
        <v>44184</v>
      </c>
      <c r="AA87" s="86">
        <f>VLOOKUP(G87,[9]分布式发票数据!$A$4:$E$193,5,FALSE)</f>
        <v>16100.65</v>
      </c>
      <c r="AB87" s="86">
        <f>VLOOKUP(G87,[10]分布式发票数据!$A:$D,4,FALSE)</f>
        <v>37336</v>
      </c>
      <c r="AC87" s="86">
        <f>VLOOKUP(G87,[10]分布式发票数据!$A:$E,5,FALSE)</f>
        <v>13605.24</v>
      </c>
      <c r="AD87" s="86">
        <f>VLOOKUP(G87,[12]sheet1!$G:$S,13,FALSE)</f>
        <v>47285</v>
      </c>
      <c r="AE87" s="86">
        <f>VLOOKUP(G87,[12]sheet1!$G:$X,18,FALSE)</f>
        <v>17230.65</v>
      </c>
      <c r="AF87" s="86">
        <f>VLOOKUP(G87,[11]Sheet1!$B:$E,4,FALSE)</f>
        <v>57953.44</v>
      </c>
      <c r="AG87" s="86">
        <f t="shared" si="16"/>
        <v>75184.09</v>
      </c>
      <c r="AH87" s="86">
        <f>VLOOKUP(G87,[13]Sheet1!$C$1:$H$65536,6,FALSE)</f>
        <v>42203</v>
      </c>
      <c r="AI87" s="86">
        <f>VLOOKUP(G87,[13]Sheet1!$C$1:$I$65536,7,FALSE)</f>
        <v>15378.77</v>
      </c>
      <c r="AJ87" s="86">
        <f>VLOOKUP(G87,[14]Sheet1!$E$1:$I$65536,5,FALSE)</f>
        <v>20493.78</v>
      </c>
      <c r="AK87" s="86">
        <f>VLOOKUP(G87,[15]Sheet1!$E$1:$I$65536,5,FALSE)</f>
        <v>22961.6</v>
      </c>
      <c r="AL87" s="92">
        <f t="shared" si="17"/>
        <v>43455.38</v>
      </c>
      <c r="AM87" s="92">
        <f t="shared" si="18"/>
        <v>58834.15</v>
      </c>
      <c r="AN87" s="1">
        <f>VLOOKUP(G87,[16]分布式营销结算明细接收数据!$E:$K,7,FALSE)</f>
        <v>35411</v>
      </c>
      <c r="AO87" s="1">
        <f>VLOOKUP(G87,[16]分布式营销结算明细接收数据!$E:$O,11,FALSE)</f>
        <v>12903.77</v>
      </c>
      <c r="AP87" s="1">
        <f>VLOOKUP(G87,[16]分布式营销结算明细接收数据!$E:$R,14,FALSE)</f>
        <v>17195.58</v>
      </c>
      <c r="AQ87" s="1">
        <f t="shared" si="19"/>
        <v>30099.35</v>
      </c>
      <c r="AR87" s="95">
        <f t="shared" si="20"/>
        <v>435231.98</v>
      </c>
    </row>
    <row r="88" ht="16" customHeight="1" spans="1:44">
      <c r="A88" s="12">
        <v>83</v>
      </c>
      <c r="B88" s="71"/>
      <c r="C88" s="79" t="s">
        <v>187</v>
      </c>
      <c r="D88" s="96"/>
      <c r="E88" s="36"/>
      <c r="F88" s="36"/>
      <c r="G88" s="133" t="s">
        <v>188</v>
      </c>
      <c r="H88" s="58">
        <f>VLOOKUP(G88,[1]分布式发票数据!$A:$D,4)</f>
        <v>43307</v>
      </c>
      <c r="I88" s="58">
        <f>VLOOKUP(G88,[1]分布式发票数据!$A:$E,5,FALSE)</f>
        <v>15781.07</v>
      </c>
      <c r="J88" s="20">
        <f>VLOOKUP(G88,[2]分布式发票数据!$A:$D,4,FALSE)</f>
        <v>38076</v>
      </c>
      <c r="K88" s="20">
        <f>VLOOKUP(G88,[2]分布式发票数据!$A:$E,5,FALSE)</f>
        <v>13874.89</v>
      </c>
      <c r="L88" s="84">
        <v>49688</v>
      </c>
      <c r="M88" s="85">
        <v>18106.31</v>
      </c>
      <c r="N88" s="20">
        <f>VLOOKUP(G88,'[7]2022年12月-2023年3月'!$A$4:$E$193,5,FALSE)</f>
        <v>84959.12</v>
      </c>
      <c r="O88" s="20">
        <f t="shared" si="14"/>
        <v>103065.43</v>
      </c>
      <c r="P88" s="86">
        <f>VLOOKUP(G88,[3]分布式发票数据!$A:$E,4,FALSE)</f>
        <v>40289</v>
      </c>
      <c r="Q88" s="86">
        <f>VLOOKUP(G88,[3]分布式发票数据!$A:$E,5,FALSE)</f>
        <v>14681.31</v>
      </c>
      <c r="R88" s="86">
        <f>VLOOKUP(G:G,[4]分布式发票数据!$A:$E,4,FALSE)</f>
        <v>43012</v>
      </c>
      <c r="S88" s="86">
        <f>VLOOKUP(G:G,[4]分布式发票数据!$A:$E,5,FALSE)</f>
        <v>15673.57</v>
      </c>
      <c r="T88" s="86">
        <f>VLOOKUP(G88,[5]分布式发票数据!$A$4:$E$193,4,FALSE)</f>
        <v>50978</v>
      </c>
      <c r="U88" s="86">
        <f>VLOOKUP(G88,[5]分布式发票数据!$A$4:$E$193,5,FALSE)</f>
        <v>18576.38</v>
      </c>
      <c r="V88" s="86">
        <f>VLOOKUP(G88,'[8]2023年4-6月'!$A$4:$E$193,5,FALSE)</f>
        <v>65205.89</v>
      </c>
      <c r="W88" s="86">
        <f t="shared" si="15"/>
        <v>83782.27</v>
      </c>
      <c r="X88" s="86">
        <f>VLOOKUP(G88,[6]分布式发票数据!$A$4:$D$193,4,FALSE)</f>
        <v>41643</v>
      </c>
      <c r="Y88" s="86">
        <f>VLOOKUP(G88,[6]分布式发票数据!$A$4:$E$193,5,FALSE)</f>
        <v>15174.71</v>
      </c>
      <c r="Z88" s="86">
        <f>VLOOKUP(G88,[9]分布式发票数据!$A$4:$E$193,4,FALSE)</f>
        <v>45230</v>
      </c>
      <c r="AA88" s="86">
        <f>VLOOKUP(G88,[9]分布式发票数据!$A$4:$E$193,5,FALSE)</f>
        <v>16481.81</v>
      </c>
      <c r="AB88" s="86">
        <f>VLOOKUP(G88,[10]分布式发票数据!$A:$D,4,FALSE)</f>
        <v>38728</v>
      </c>
      <c r="AC88" s="86">
        <f>VLOOKUP(G88,[10]分布式发票数据!$A:$E,5,FALSE)</f>
        <v>14112.48</v>
      </c>
      <c r="AD88" s="86">
        <f>VLOOKUP(G88,[12]sheet1!$G:$S,13,FALSE)</f>
        <v>48145</v>
      </c>
      <c r="AE88" s="86">
        <f>VLOOKUP(G88,[12]sheet1!$G:$X,18,FALSE)</f>
        <v>17544.04</v>
      </c>
      <c r="AF88" s="86">
        <f>VLOOKUP(G88,[11]Sheet1!$B:$E,4,FALSE)</f>
        <v>60991.85</v>
      </c>
      <c r="AG88" s="86">
        <f t="shared" si="16"/>
        <v>78535.89</v>
      </c>
      <c r="AH88" s="86">
        <f>VLOOKUP(G88,[13]Sheet1!$C$1:$H$65536,6,FALSE)</f>
        <v>42956</v>
      </c>
      <c r="AI88" s="86">
        <f>VLOOKUP(G88,[13]Sheet1!$C$1:$I$65536,7,FALSE)</f>
        <v>15653.17</v>
      </c>
      <c r="AJ88" s="86">
        <f>VLOOKUP(G88,[14]Sheet1!$E$1:$I$65536,5,FALSE)</f>
        <v>20859.43</v>
      </c>
      <c r="AK88" s="86">
        <f>VLOOKUP(G88,[15]Sheet1!$E$1:$I$65536,5,FALSE)</f>
        <v>23379.21</v>
      </c>
      <c r="AL88" s="92">
        <f t="shared" si="17"/>
        <v>44238.64</v>
      </c>
      <c r="AM88" s="92">
        <f t="shared" si="18"/>
        <v>59891.81</v>
      </c>
      <c r="AN88" s="1">
        <f>VLOOKUP(G88,[16]分布式营销结算明细接收数据!$E:$K,7,FALSE)</f>
        <v>37296</v>
      </c>
      <c r="AO88" s="1">
        <f>VLOOKUP(G88,[16]分布式营销结算明细接收数据!$E:$O,11,FALSE)</f>
        <v>13590.66</v>
      </c>
      <c r="AP88" s="1">
        <f>VLOOKUP(G88,[16]分布式营销结算明细接收数据!$E:$R,14,FALSE)</f>
        <v>18110.94</v>
      </c>
      <c r="AQ88" s="1">
        <f t="shared" si="19"/>
        <v>31701.6</v>
      </c>
      <c r="AR88" s="95">
        <f t="shared" si="20"/>
        <v>462756.84</v>
      </c>
    </row>
    <row r="89" ht="16" customHeight="1" spans="1:44">
      <c r="A89" s="12">
        <v>84</v>
      </c>
      <c r="B89" s="71"/>
      <c r="C89" s="79" t="s">
        <v>189</v>
      </c>
      <c r="D89" s="96"/>
      <c r="E89" s="36">
        <v>420</v>
      </c>
      <c r="F89" s="36"/>
      <c r="G89" s="133" t="s">
        <v>190</v>
      </c>
      <c r="H89" s="58">
        <f>VLOOKUP(G89,[1]分布式发票数据!$A:$D,4)</f>
        <v>44335</v>
      </c>
      <c r="I89" s="58">
        <f>VLOOKUP(G89,[1]分布式发票数据!$A:$E,5,FALSE)</f>
        <v>16155.67</v>
      </c>
      <c r="J89" s="20">
        <f>VLOOKUP(G89,[2]分布式发票数据!$A:$D,4,FALSE)</f>
        <v>38522</v>
      </c>
      <c r="K89" s="20">
        <f>VLOOKUP(G89,[2]分布式发票数据!$A:$E,5,FALSE)</f>
        <v>14037.42</v>
      </c>
      <c r="L89" s="84">
        <v>50407</v>
      </c>
      <c r="M89" s="85">
        <v>18368.31</v>
      </c>
      <c r="N89" s="20">
        <f>VLOOKUP(G89,'[7]2022年12月-2023年3月'!$A$4:$E$193,5,FALSE)</f>
        <v>86312.49</v>
      </c>
      <c r="O89" s="20">
        <f t="shared" si="14"/>
        <v>104680.8</v>
      </c>
      <c r="P89" s="86">
        <f>VLOOKUP(G89,[3]分布式发票数据!$A:$E,4,FALSE)</f>
        <v>40579</v>
      </c>
      <c r="Q89" s="86">
        <f>VLOOKUP(G89,[3]分布式发票数据!$A:$E,5,FALSE)</f>
        <v>14786.99</v>
      </c>
      <c r="R89" s="86">
        <f>VLOOKUP(G:G,[4]分布式发票数据!$A:$E,4,FALSE)</f>
        <v>44144</v>
      </c>
      <c r="S89" s="86">
        <f>VLOOKUP(G:G,[4]分布式发票数据!$A:$E,5,FALSE)</f>
        <v>16086.07</v>
      </c>
      <c r="T89" s="86">
        <f>VLOOKUP(G89,[5]分布式发票数据!$A$4:$E$193,4,FALSE)</f>
        <v>47682</v>
      </c>
      <c r="U89" s="86">
        <f>VLOOKUP(G89,[5]分布式发票数据!$A$4:$E$193,5,FALSE)</f>
        <v>17375.32</v>
      </c>
      <c r="V89" s="86">
        <f>VLOOKUP(G89,'[8]2023年4-6月'!$A$4:$E$193,5,FALSE)</f>
        <v>64295.87</v>
      </c>
      <c r="W89" s="86">
        <f t="shared" si="15"/>
        <v>81671.19</v>
      </c>
      <c r="X89" s="86">
        <f>VLOOKUP(G89,[6]分布式发票数据!$A$4:$D$193,4,FALSE)</f>
        <v>42306</v>
      </c>
      <c r="Y89" s="86">
        <f>VLOOKUP(G89,[6]分布式发票数据!$A$4:$E$193,5,FALSE)</f>
        <v>15416.31</v>
      </c>
      <c r="Z89" s="86">
        <f>VLOOKUP(G89,[9]分布式发票数据!$A$4:$E$193,4,FALSE)</f>
        <v>46081</v>
      </c>
      <c r="AA89" s="86">
        <f>VLOOKUP(G89,[9]分布式发票数据!$A$4:$E$193,5,FALSE)</f>
        <v>16791.92</v>
      </c>
      <c r="AB89" s="86">
        <f>VLOOKUP(G89,[10]分布式发票数据!$A:$D,4,FALSE)</f>
        <v>39124</v>
      </c>
      <c r="AC89" s="86">
        <f>VLOOKUP(G89,[10]分布式发票数据!$A:$E,5,FALSE)</f>
        <v>14256.79</v>
      </c>
      <c r="AD89" s="86">
        <f>VLOOKUP(G89,[12]sheet1!$G:$S,13,FALSE)</f>
        <v>50063</v>
      </c>
      <c r="AE89" s="86">
        <f>VLOOKUP(G89,[12]sheet1!$G:$X,18,FALSE)</f>
        <v>18242.96</v>
      </c>
      <c r="AF89" s="86">
        <f>VLOOKUP(G89,[11]Sheet1!$B:$E,4,FALSE)</f>
        <v>61919.33</v>
      </c>
      <c r="AG89" s="86">
        <f t="shared" si="16"/>
        <v>80162.29</v>
      </c>
      <c r="AH89" s="86">
        <f>VLOOKUP(G89,[13]Sheet1!$C$1:$H$65536,6,FALSE)</f>
        <v>44699</v>
      </c>
      <c r="AI89" s="86">
        <f>VLOOKUP(G89,[13]Sheet1!$C$1:$I$65536,7,FALSE)</f>
        <v>16288.32</v>
      </c>
      <c r="AJ89" s="86">
        <f>VLOOKUP(G89,[14]Sheet1!$E$1:$I$65536,5,FALSE)</f>
        <v>21705.83</v>
      </c>
      <c r="AK89" s="86">
        <f>VLOOKUP(G89,[15]Sheet1!$E$1:$I$65536,5,FALSE)</f>
        <v>24310.59</v>
      </c>
      <c r="AL89" s="92">
        <f t="shared" si="17"/>
        <v>46016.42</v>
      </c>
      <c r="AM89" s="92">
        <f t="shared" si="18"/>
        <v>62304.74</v>
      </c>
      <c r="AN89" s="1">
        <f>VLOOKUP(G89,[16]分布式营销结算明细接收数据!$E:$K,7,FALSE)</f>
        <v>37596</v>
      </c>
      <c r="AO89" s="1">
        <f>VLOOKUP(G89,[16]分布式营销结算明细接收数据!$E:$O,11,FALSE)</f>
        <v>13699.98</v>
      </c>
      <c r="AP89" s="1">
        <f>VLOOKUP(G89,[16]分布式营销结算明细接收数据!$E:$R,14,FALSE)</f>
        <v>18256.62</v>
      </c>
      <c r="AQ89" s="1">
        <f t="shared" si="19"/>
        <v>31956.6</v>
      </c>
      <c r="AR89" s="95">
        <f t="shared" si="20"/>
        <v>468306.79</v>
      </c>
    </row>
    <row r="90" ht="16" customHeight="1" spans="1:44">
      <c r="A90" s="12">
        <v>85</v>
      </c>
      <c r="B90" s="71"/>
      <c r="C90" s="79"/>
      <c r="D90" s="96"/>
      <c r="E90" s="36"/>
      <c r="F90" s="36"/>
      <c r="G90" s="133" t="s">
        <v>191</v>
      </c>
      <c r="H90" s="58">
        <f>VLOOKUP(G90,[1]分布式发票数据!$A:$D,4)</f>
        <v>11315</v>
      </c>
      <c r="I90" s="58">
        <f>VLOOKUP(G90,[1]分布式发票数据!$A:$E,5,FALSE)</f>
        <v>4123.19</v>
      </c>
      <c r="J90" s="20">
        <f>VLOOKUP(G90,[2]分布式发票数据!$A:$D,4,FALSE)</f>
        <v>9856</v>
      </c>
      <c r="K90" s="20">
        <f>VLOOKUP(G90,[2]分布式发票数据!$A:$E,5,FALSE)</f>
        <v>3591.53</v>
      </c>
      <c r="L90" s="84">
        <v>12897</v>
      </c>
      <c r="M90" s="85">
        <v>4699.67</v>
      </c>
      <c r="N90" s="20">
        <f>VLOOKUP(G90,'[7]2022年12月-2023年3月'!$A$4:$E$193,5,FALSE)</f>
        <v>22227.36</v>
      </c>
      <c r="O90" s="20">
        <f t="shared" si="14"/>
        <v>26927.03</v>
      </c>
      <c r="P90" s="86">
        <f>VLOOKUP(G90,[3]分布式发票数据!$A:$E,4,FALSE)</f>
        <v>9862</v>
      </c>
      <c r="Q90" s="86">
        <f>VLOOKUP(G90,[3]分布式发票数据!$A:$E,5,FALSE)</f>
        <v>3593.71</v>
      </c>
      <c r="R90" s="86">
        <f>VLOOKUP(G:G,[4]分布式发票数据!$A:$E,4,FALSE)</f>
        <v>11426</v>
      </c>
      <c r="S90" s="86">
        <f>VLOOKUP(G:G,[4]分布式发票数据!$A:$E,5,FALSE)</f>
        <v>4163.63</v>
      </c>
      <c r="T90" s="86">
        <f>VLOOKUP(G90,[5]分布式发票数据!$A$4:$E$193,4,FALSE)</f>
        <v>13061</v>
      </c>
      <c r="U90" s="86">
        <f>VLOOKUP(G90,[5]分布式发票数据!$A$4:$E$193,5,FALSE)</f>
        <v>4759.43</v>
      </c>
      <c r="V90" s="86">
        <f>VLOOKUP(G90,'[8]2023年4-6月'!$A$4:$E$193,5,FALSE)</f>
        <v>16679.88</v>
      </c>
      <c r="W90" s="86">
        <f t="shared" si="15"/>
        <v>21439.31</v>
      </c>
      <c r="X90" s="86">
        <f>VLOOKUP(G90,[6]分布式发票数据!$A$4:$D$193,4,FALSE)</f>
        <v>10888</v>
      </c>
      <c r="Y90" s="86">
        <f>VLOOKUP(G90,[6]分布式发票数据!$A$4:$E$193,5,FALSE)</f>
        <v>3967.59</v>
      </c>
      <c r="Z90" s="86">
        <f>VLOOKUP(G90,[9]分布式发票数据!$A$4:$E$193,4,FALSE)</f>
        <v>11832</v>
      </c>
      <c r="AA90" s="86">
        <f>VLOOKUP(G90,[9]分布式发票数据!$A$4:$E$193,5,FALSE)</f>
        <v>4311.58</v>
      </c>
      <c r="AB90" s="86">
        <f>VLOOKUP(G90,[10]分布式发票数据!$A:$D,4,FALSE)</f>
        <v>10042</v>
      </c>
      <c r="AC90" s="86">
        <f>VLOOKUP(G90,[10]分布式发票数据!$A:$E,5,FALSE)</f>
        <v>3659.3</v>
      </c>
      <c r="AD90" s="86">
        <f>VLOOKUP(G90,[12]sheet1!$G:$S,13,FALSE)</f>
        <v>12884</v>
      </c>
      <c r="AE90" s="86">
        <f>VLOOKUP(G90,[12]sheet1!$G:$X,18,FALSE)</f>
        <v>4694.93</v>
      </c>
      <c r="AF90" s="86">
        <f>VLOOKUP(G90,[11]Sheet1!$B:$E,4,FALSE)</f>
        <v>15909.23</v>
      </c>
      <c r="AG90" s="86">
        <f t="shared" si="16"/>
        <v>20604.16</v>
      </c>
      <c r="AH90" s="86">
        <f>VLOOKUP(G90,[13]Sheet1!$C$1:$H$65536,6,FALSE)</f>
        <v>11422</v>
      </c>
      <c r="AI90" s="86">
        <f>VLOOKUP(G90,[13]Sheet1!$C$1:$I$65536,7,FALSE)</f>
        <v>4162.18</v>
      </c>
      <c r="AJ90" s="86">
        <f>VLOOKUP(G90,[14]Sheet1!$E$1:$I$65536,5,FALSE)</f>
        <v>5546.52</v>
      </c>
      <c r="AK90" s="86">
        <f>VLOOKUP(G90,[15]Sheet1!$E$1:$I$65536,5,FALSE)</f>
        <v>6256.47</v>
      </c>
      <c r="AL90" s="92">
        <f t="shared" si="17"/>
        <v>11802.99</v>
      </c>
      <c r="AM90" s="92">
        <f t="shared" si="18"/>
        <v>15965.17</v>
      </c>
      <c r="AN90" s="1">
        <f>VLOOKUP(G90,[16]分布式营销结算明细接收数据!$E:$K,7,FALSE)</f>
        <v>9319</v>
      </c>
      <c r="AO90" s="1">
        <f>VLOOKUP(G90,[16]分布式营销结算明细接收数据!$E:$O,11,FALSE)</f>
        <v>3395.84</v>
      </c>
      <c r="AP90" s="1">
        <f>VLOOKUP(G90,[16]分布式营销结算明细接收数据!$E:$R,14,FALSE)</f>
        <v>4525.31</v>
      </c>
      <c r="AQ90" s="1">
        <f t="shared" si="19"/>
        <v>7921.15</v>
      </c>
      <c r="AR90" s="95">
        <f t="shared" si="20"/>
        <v>120267.35</v>
      </c>
    </row>
    <row r="91" ht="16" customHeight="1" spans="1:44">
      <c r="A91" s="12">
        <v>86</v>
      </c>
      <c r="B91" s="71"/>
      <c r="C91" s="70" t="s">
        <v>192</v>
      </c>
      <c r="D91" s="56"/>
      <c r="E91" s="56"/>
      <c r="F91" s="57">
        <v>300</v>
      </c>
      <c r="G91" s="3" t="s">
        <v>193</v>
      </c>
      <c r="H91" s="58">
        <f>VLOOKUP(G91,[1]分布式发票数据!$A:$D,4)</f>
        <v>42343</v>
      </c>
      <c r="I91" s="58">
        <f>VLOOKUP(G91,[1]分布式发票数据!$A:$E,5,FALSE)</f>
        <v>15429.79</v>
      </c>
      <c r="J91" s="20">
        <f>VLOOKUP(G91,[2]分布式发票数据!$A:$D,4,FALSE)</f>
        <v>36011</v>
      </c>
      <c r="K91" s="20">
        <f>VLOOKUP(G91,[2]分布式发票数据!$A:$E,5,FALSE)</f>
        <v>13122.41</v>
      </c>
      <c r="L91" s="84">
        <v>50904</v>
      </c>
      <c r="M91" s="85">
        <v>18549.42</v>
      </c>
      <c r="N91" s="20">
        <f>VLOOKUP(G91,'[7]2022年12月-2023年3月'!$A$4:$E$193,5,FALSE)</f>
        <v>105444.89</v>
      </c>
      <c r="O91" s="20">
        <f t="shared" si="14"/>
        <v>123994.31</v>
      </c>
      <c r="P91" s="86">
        <f>VLOOKUP(G91,[3]分布式发票数据!$A:$E,4,FALSE)</f>
        <v>37585</v>
      </c>
      <c r="Q91" s="86">
        <f>VLOOKUP(G91,[3]分布式发票数据!$A:$E,5,FALSE)</f>
        <v>13695.97</v>
      </c>
      <c r="R91" s="86">
        <f>VLOOKUP(G:G,[4]分布式发票数据!$A:$E,4,FALSE)</f>
        <v>40500</v>
      </c>
      <c r="S91" s="86">
        <f>VLOOKUP(G:G,[4]分布式发票数据!$A:$E,5,FALSE)</f>
        <v>14758.2</v>
      </c>
      <c r="T91" s="86">
        <f>VLOOKUP(G91,[5]分布式发票数据!$A$4:$E$193,4,FALSE)</f>
        <v>41972</v>
      </c>
      <c r="U91" s="86">
        <f>VLOOKUP(G91,[5]分布式发票数据!$A$4:$E$193,5,FALSE)</f>
        <v>15294.6</v>
      </c>
      <c r="V91" s="86">
        <f>VLOOKUP(G91,'[8]2023年4-6月'!$A$4:$E$193,5,FALSE)</f>
        <v>73907.09</v>
      </c>
      <c r="W91" s="86">
        <f t="shared" si="15"/>
        <v>89201.69</v>
      </c>
      <c r="X91" s="86">
        <f>VLOOKUP(G91,[6]分布式发票数据!$A$4:$D$193,4,FALSE)</f>
        <v>34025</v>
      </c>
      <c r="Y91" s="86">
        <f>VLOOKUP(G91,[6]分布式发票数据!$A$4:$E$193,5,FALSE)</f>
        <v>12398.71</v>
      </c>
      <c r="Z91" s="86">
        <f>VLOOKUP(G91,[9]分布式发票数据!$A$4:$E$193,4,FALSE)</f>
        <v>35038</v>
      </c>
      <c r="AA91" s="86">
        <f>VLOOKUP(G91,[9]分布式发票数据!$A$4:$E$193,5,FALSE)</f>
        <v>12767.85</v>
      </c>
      <c r="AB91" s="86">
        <f>VLOOKUP(G91,[10]分布式发票数据!$A:$D,4,FALSE)</f>
        <v>28674</v>
      </c>
      <c r="AC91" s="86">
        <f>VLOOKUP(G91,[10]分布式发票数据!$A:$E,5,FALSE)</f>
        <v>10448.81</v>
      </c>
      <c r="AD91" s="86">
        <f>VLOOKUP(G91,[12]sheet1!$G:$S,13,FALSE)</f>
        <v>35767</v>
      </c>
      <c r="AE91" s="86">
        <f>VLOOKUP(G91,[12]sheet1!$G:$X,18,FALSE)</f>
        <v>13033.49</v>
      </c>
      <c r="AF91" s="86">
        <f>VLOOKUP(G91,[11]Sheet1!$B:$E,4,FALSE)</f>
        <v>60166.89</v>
      </c>
      <c r="AG91" s="86">
        <f t="shared" si="16"/>
        <v>73200.38</v>
      </c>
      <c r="AH91" s="86">
        <f>VLOOKUP(G91,[13]Sheet1!$C$1:$H$65536,6,FALSE)</f>
        <v>31936</v>
      </c>
      <c r="AI91" s="86">
        <f>VLOOKUP(G91,[13]Sheet1!$C$1:$I$65536,7,FALSE)</f>
        <v>11637.48</v>
      </c>
      <c r="AJ91" s="86">
        <f>VLOOKUP(G91,[14]Sheet1!$E$1:$I$65536,5,FALSE)</f>
        <v>19659.8</v>
      </c>
      <c r="AK91" s="86">
        <f>VLOOKUP(G91,[15]Sheet1!$E$1:$I$65536,5,FALSE)</f>
        <v>22018.17</v>
      </c>
      <c r="AL91" s="92">
        <f t="shared" si="17"/>
        <v>41677.97</v>
      </c>
      <c r="AM91" s="92">
        <f t="shared" si="18"/>
        <v>53315.45</v>
      </c>
      <c r="AN91" s="1">
        <f>VLOOKUP(G91,[16]分布式营销结算明细接收数据!$E:$K,7,FALSE)</f>
        <v>25918</v>
      </c>
      <c r="AO91" s="1">
        <f>VLOOKUP(G91,[16]分布式营销结算明细接收数据!$E:$O,11,FALSE)</f>
        <v>9444.52</v>
      </c>
      <c r="AP91" s="1">
        <f>VLOOKUP(G91,[16]分布式营销结算明细接收数据!$E:$R,14,FALSE)</f>
        <v>15955.12</v>
      </c>
      <c r="AQ91" s="1">
        <f t="shared" si="19"/>
        <v>25399.64</v>
      </c>
      <c r="AR91" s="95">
        <f t="shared" si="20"/>
        <v>457733.21</v>
      </c>
    </row>
    <row r="92" s="40" customFormat="1" ht="16" customHeight="1" spans="1:44">
      <c r="A92" s="12">
        <v>87</v>
      </c>
      <c r="B92" s="71"/>
      <c r="C92" s="72" t="s">
        <v>194</v>
      </c>
      <c r="D92" s="96" t="s">
        <v>195</v>
      </c>
      <c r="E92" s="63">
        <v>54</v>
      </c>
      <c r="F92" s="64">
        <v>5964</v>
      </c>
      <c r="G92" s="134" t="s">
        <v>196</v>
      </c>
      <c r="H92" s="58">
        <f>VLOOKUP(G92,[1]分布式发票数据!$A:$D,4)</f>
        <v>32090</v>
      </c>
      <c r="I92" s="58">
        <f>VLOOKUP(G92,[1]分布式发票数据!$A:$E,5,FALSE)</f>
        <v>11693.6</v>
      </c>
      <c r="J92" s="20">
        <f>VLOOKUP(G92,[2]分布式发票数据!$A:$D,4,FALSE)</f>
        <v>29466</v>
      </c>
      <c r="K92" s="20">
        <f>VLOOKUP(G92,[2]分布式发票数据!$A:$E,5,FALSE)</f>
        <v>10737.41</v>
      </c>
      <c r="L92" s="84">
        <v>49747</v>
      </c>
      <c r="M92" s="85">
        <v>18127.81</v>
      </c>
      <c r="N92" s="20">
        <f>VLOOKUP(G92,'[7]2022年12月-2023年3月'!$A$4:$E$193,5,FALSE)</f>
        <v>72472.39</v>
      </c>
      <c r="O92" s="20">
        <f t="shared" si="14"/>
        <v>90600.2</v>
      </c>
      <c r="P92" s="86">
        <f>VLOOKUP(G92,[3]分布式发票数据!$A:$E,4,FALSE)</f>
        <v>38026</v>
      </c>
      <c r="Q92" s="86">
        <f>VLOOKUP(G92,[3]分布式发票数据!$A:$E,5,FALSE)</f>
        <v>13856.67</v>
      </c>
      <c r="R92" s="86">
        <f>VLOOKUP(G:G,[4]分布式发票数据!$A:$E,4,FALSE)</f>
        <v>39799</v>
      </c>
      <c r="S92" s="86">
        <f>VLOOKUP(G:G,[4]分布式发票数据!$A:$E,5,FALSE)</f>
        <v>14502.76</v>
      </c>
      <c r="T92" s="86">
        <f>VLOOKUP(G92,[5]分布式发票数据!$A$4:$E$193,4,FALSE)</f>
        <v>49781</v>
      </c>
      <c r="U92" s="86">
        <f>VLOOKUP(G92,[5]分布式发票数据!$A$4:$E$193,5,FALSE)</f>
        <v>18140.2</v>
      </c>
      <c r="V92" s="86">
        <f>VLOOKUP(G92,'[8]2023年4-6月'!$A$4:$E$193,5,FALSE)</f>
        <v>61965.47</v>
      </c>
      <c r="W92" s="86">
        <f t="shared" si="15"/>
        <v>80105.67</v>
      </c>
      <c r="X92" s="86">
        <f>VLOOKUP(G92,[6]分布式发票数据!$A$4:$D$193,4,FALSE)</f>
        <v>41039</v>
      </c>
      <c r="Y92" s="86">
        <f>VLOOKUP(G92,[6]分布式发票数据!$A$4:$E$193,5,FALSE)</f>
        <v>14954.61</v>
      </c>
      <c r="Z92" s="86">
        <f>VLOOKUP(G92,[9]分布式发票数据!$A$4:$E$193,4,FALSE)</f>
        <v>44060</v>
      </c>
      <c r="AA92" s="86">
        <f>VLOOKUP(G92,[9]分布式发票数据!$A$4:$E$193,5,FALSE)</f>
        <v>16055.46</v>
      </c>
      <c r="AB92" s="86">
        <f>VLOOKUP(G92,[10]分布式发票数据!$A:$D,4,FALSE)</f>
        <v>38857</v>
      </c>
      <c r="AC92" s="86">
        <f>VLOOKUP(G92,[10]分布式发票数据!$A:$E,5,FALSE)</f>
        <v>14159.49</v>
      </c>
      <c r="AD92" s="86">
        <f>VLOOKUP(G92,[12]sheet1!$G:$S,13,FALSE)</f>
        <v>47581</v>
      </c>
      <c r="AE92" s="86">
        <f>VLOOKUP(G92,[12]sheet1!$G:$X,18,FALSE)</f>
        <v>17338.52</v>
      </c>
      <c r="AF92" s="86">
        <f>VLOOKUP(G92,[11]Sheet1!$B:$E,4,FALSE)</f>
        <v>60193.04</v>
      </c>
      <c r="AG92" s="86">
        <f t="shared" si="16"/>
        <v>77531.56</v>
      </c>
      <c r="AH92" s="86">
        <f>VLOOKUP(G92,[13]Sheet1!$C$1:$H$65536,6,FALSE)</f>
        <v>41468</v>
      </c>
      <c r="AI92" s="86">
        <f>VLOOKUP(G92,[13]Sheet1!$C$1:$I$65536,7,FALSE)</f>
        <v>15110.94</v>
      </c>
      <c r="AJ92" s="86">
        <f>VLOOKUP(G92,[14]Sheet1!$E$1:$I$65536,5,FALSE)</f>
        <v>20136.86</v>
      </c>
      <c r="AK92" s="86">
        <f>VLOOKUP(G92,[15]Sheet1!$E$1:$I$65536,5,FALSE)</f>
        <v>23105.33</v>
      </c>
      <c r="AL92" s="92">
        <f t="shared" si="17"/>
        <v>43242.19</v>
      </c>
      <c r="AM92" s="92">
        <f t="shared" si="18"/>
        <v>58353.13</v>
      </c>
      <c r="AN92" s="1">
        <f>VLOOKUP(G92,[16]分布式营销结算明细接收数据!$E:$K,7,FALSE)</f>
        <v>33437</v>
      </c>
      <c r="AO92" s="1">
        <f>VLOOKUP(G92,[16]分布式营销结算明细接收数据!$E:$O,11,FALSE)</f>
        <v>12184.44</v>
      </c>
      <c r="AP92" s="1">
        <f>VLOOKUP(G92,[16]分布式营销结算明细接收数据!$E:$R,14,FALSE)</f>
        <v>16237.01</v>
      </c>
      <c r="AQ92" s="1">
        <f t="shared" si="19"/>
        <v>28421.45</v>
      </c>
      <c r="AR92" s="95">
        <f t="shared" si="20"/>
        <v>430972.01</v>
      </c>
    </row>
    <row r="93" s="40" customFormat="1" ht="16" customHeight="1" spans="1:44">
      <c r="A93" s="12">
        <v>88</v>
      </c>
      <c r="B93" s="71"/>
      <c r="C93" s="72" t="s">
        <v>197</v>
      </c>
      <c r="D93" s="96"/>
      <c r="E93" s="63">
        <v>59</v>
      </c>
      <c r="F93" s="65"/>
      <c r="G93" s="134" t="s">
        <v>198</v>
      </c>
      <c r="H93" s="58">
        <f>VLOOKUP(G93,[1]分布式发票数据!$A:$D,4)</f>
        <v>42835</v>
      </c>
      <c r="I93" s="58">
        <f>VLOOKUP(G93,[1]分布式发票数据!$A:$E,5,FALSE)</f>
        <v>15609.07</v>
      </c>
      <c r="J93" s="20">
        <f>VLOOKUP(G93,[2]分布式发票数据!$A:$D,4,FALSE)</f>
        <v>37952</v>
      </c>
      <c r="K93" s="20">
        <f>VLOOKUP(G93,[2]分布式发票数据!$A:$E,5,FALSE)</f>
        <v>13829.71</v>
      </c>
      <c r="L93" s="84">
        <v>51384</v>
      </c>
      <c r="M93" s="85">
        <v>18724.33</v>
      </c>
      <c r="N93" s="20">
        <f>VLOOKUP(G93,'[7]2022年12月-2023年3月'!$A$4:$E$193,5,FALSE)</f>
        <v>85730.74</v>
      </c>
      <c r="O93" s="20">
        <f t="shared" si="14"/>
        <v>104455.07</v>
      </c>
      <c r="P93" s="86">
        <f>VLOOKUP(G93,[3]分布式发票数据!$A:$E,4,FALSE)</f>
        <v>38663</v>
      </c>
      <c r="Q93" s="86">
        <f>VLOOKUP(G93,[3]分布式发票数据!$A:$E,5,FALSE)</f>
        <v>14088.8</v>
      </c>
      <c r="R93" s="86">
        <f>VLOOKUP(G:G,[4]分布式发票数据!$A:$E,4,FALSE)</f>
        <v>40782</v>
      </c>
      <c r="S93" s="86">
        <f>VLOOKUP(G:G,[4]分布式发票数据!$A:$E,5,FALSE)</f>
        <v>14860.96</v>
      </c>
      <c r="T93" s="86">
        <f>VLOOKUP(G93,[5]分布式发票数据!$A$4:$E$193,4,FALSE)</f>
        <v>49504</v>
      </c>
      <c r="U93" s="86">
        <f>VLOOKUP(G93,[5]分布式发票数据!$A$4:$E$193,5,FALSE)</f>
        <v>18039.26</v>
      </c>
      <c r="V93" s="86">
        <f>VLOOKUP(G93,'[8]2023年4-6月'!$A$4:$E$193,5,FALSE)</f>
        <v>62617.63</v>
      </c>
      <c r="W93" s="86">
        <f t="shared" si="15"/>
        <v>80656.89</v>
      </c>
      <c r="X93" s="86">
        <f>VLOOKUP(G93,[6]分布式发票数据!$A$4:$D$193,4,FALSE)</f>
        <v>42896</v>
      </c>
      <c r="Y93" s="86">
        <f>VLOOKUP(G93,[6]分布式发票数据!$A$4:$E$193,5,FALSE)</f>
        <v>15631.3</v>
      </c>
      <c r="Z93" s="86">
        <f>VLOOKUP(G93,[9]分布式发票数据!$A$4:$E$193,4,FALSE)</f>
        <v>46552</v>
      </c>
      <c r="AA93" s="86">
        <f>VLOOKUP(G93,[9]分布式发票数据!$A$4:$E$193,5,FALSE)</f>
        <v>16963.55</v>
      </c>
      <c r="AB93" s="86">
        <f>VLOOKUP(G93,[10]分布式发票数据!$A:$D,4,FALSE)</f>
        <v>40308</v>
      </c>
      <c r="AC93" s="86">
        <f>VLOOKUP(G93,[10]分布式发票数据!$A:$E,5,FALSE)</f>
        <v>14688.24</v>
      </c>
      <c r="AD93" s="86">
        <f>VLOOKUP(G93,[12]sheet1!$G:$S,13,FALSE)</f>
        <v>50174</v>
      </c>
      <c r="AE93" s="86">
        <f>VLOOKUP(G93,[12]sheet1!$G:$X,18,FALSE)</f>
        <v>18283.41</v>
      </c>
      <c r="AF93" s="86">
        <f>VLOOKUP(G93,[11]Sheet1!$B:$E,4,FALSE)</f>
        <v>63009.51</v>
      </c>
      <c r="AG93" s="86">
        <f t="shared" si="16"/>
        <v>81292.92</v>
      </c>
      <c r="AH93" s="86">
        <f>VLOOKUP(G93,[13]Sheet1!$C$1:$H$65536,6,FALSE)</f>
        <v>44958</v>
      </c>
      <c r="AI93" s="86">
        <f>VLOOKUP(G93,[13]Sheet1!$C$1:$I$65536,7,FALSE)</f>
        <v>16382.7</v>
      </c>
      <c r="AJ93" s="86">
        <f>VLOOKUP(G93,[14]Sheet1!$E$1:$I$65536,5,FALSE)</f>
        <v>21831.6</v>
      </c>
      <c r="AK93" s="86">
        <f>VLOOKUP(G93,[15]Sheet1!$E$1:$I$65536,5,FALSE)</f>
        <v>24364.49</v>
      </c>
      <c r="AL93" s="92">
        <f t="shared" si="17"/>
        <v>46196.09</v>
      </c>
      <c r="AM93" s="92">
        <f t="shared" si="18"/>
        <v>62578.79</v>
      </c>
      <c r="AN93" s="1">
        <f>VLOOKUP(G93,[16]分布式营销结算明细接收数据!$E:$K,7,FALSE)</f>
        <v>34528</v>
      </c>
      <c r="AO93" s="1">
        <f>VLOOKUP(G93,[16]分布式营销结算明细接收数据!$E:$O,11,FALSE)</f>
        <v>12582</v>
      </c>
      <c r="AP93" s="1">
        <f>VLOOKUP(G93,[16]分布式营销结算明细接收数据!$E:$R,14,FALSE)</f>
        <v>16766.8</v>
      </c>
      <c r="AQ93" s="1">
        <f t="shared" si="19"/>
        <v>29348.8</v>
      </c>
      <c r="AR93" s="95">
        <f t="shared" si="20"/>
        <v>464004.1</v>
      </c>
    </row>
    <row r="94" s="40" customFormat="1" ht="16" customHeight="1" spans="1:44">
      <c r="A94" s="12">
        <v>89</v>
      </c>
      <c r="B94" s="71"/>
      <c r="C94" s="72" t="s">
        <v>199</v>
      </c>
      <c r="D94" s="96"/>
      <c r="E94" s="63">
        <v>60</v>
      </c>
      <c r="F94" s="65"/>
      <c r="G94" s="134" t="s">
        <v>200</v>
      </c>
      <c r="H94" s="58">
        <f>VLOOKUP(G94,[1]分布式发票数据!$A:$D,4)</f>
        <v>44671</v>
      </c>
      <c r="I94" s="58">
        <f>VLOOKUP(G94,[1]分布式发票数据!$A:$E,5,FALSE)</f>
        <v>16278.11</v>
      </c>
      <c r="J94" s="20">
        <f>VLOOKUP(G94,[2]分布式发票数据!$A:$D,4,FALSE)</f>
        <v>39767</v>
      </c>
      <c r="K94" s="20">
        <f>VLOOKUP(G94,[2]分布式发票数据!$A:$E,5,FALSE)</f>
        <v>14491.09</v>
      </c>
      <c r="L94" s="84">
        <v>53428</v>
      </c>
      <c r="M94" s="85">
        <v>19469.16</v>
      </c>
      <c r="N94" s="20">
        <f>VLOOKUP(G94,'[7]2022年12月-2023年3月'!$A$4:$E$193,5,FALSE)</f>
        <v>86576.18</v>
      </c>
      <c r="O94" s="20">
        <f t="shared" si="14"/>
        <v>106045.34</v>
      </c>
      <c r="P94" s="86">
        <f>VLOOKUP(G94,[3]分布式发票数据!$A:$E,4,FALSE)</f>
        <v>39911</v>
      </c>
      <c r="Q94" s="86">
        <f>VLOOKUP(G94,[3]分布式发票数据!$A:$E,5,FALSE)</f>
        <v>14543.57</v>
      </c>
      <c r="R94" s="86">
        <f>VLOOKUP(G:G,[4]分布式发票数据!$A:$E,4,FALSE)</f>
        <v>42881</v>
      </c>
      <c r="S94" s="86">
        <f>VLOOKUP(G:G,[4]分布式发票数据!$A:$E,5,FALSE)</f>
        <v>15625.84</v>
      </c>
      <c r="T94" s="86">
        <f>VLOOKUP(G94,[5]分布式发票数据!$A$4:$E$193,4,FALSE)</f>
        <v>50082</v>
      </c>
      <c r="U94" s="86">
        <f>VLOOKUP(G94,[5]分布式发票数据!$A$4:$E$193,5,FALSE)</f>
        <v>18249.88</v>
      </c>
      <c r="V94" s="86">
        <f>VLOOKUP(G94,'[8]2023年4-6月'!$A$4:$E$193,5,FALSE)</f>
        <v>64523.61</v>
      </c>
      <c r="W94" s="86">
        <f t="shared" si="15"/>
        <v>82773.49</v>
      </c>
      <c r="X94" s="86">
        <f>VLOOKUP(G94,[6]分布式发票数据!$A$4:$D$193,4,FALSE)</f>
        <v>41658</v>
      </c>
      <c r="Y94" s="86">
        <f>VLOOKUP(G94,[6]分布式发票数据!$A$4:$E$193,5,FALSE)</f>
        <v>15180.18</v>
      </c>
      <c r="Z94" s="86">
        <f>VLOOKUP(G94,[9]分布式发票数据!$A$4:$E$193,4,FALSE)</f>
        <v>45493</v>
      </c>
      <c r="AA94" s="86">
        <f>VLOOKUP(G94,[9]分布式发票数据!$A$4:$E$193,5,FALSE)</f>
        <v>16577.65</v>
      </c>
      <c r="AB94" s="86">
        <f>VLOOKUP(G94,[10]分布式发票数据!$A:$D,4,FALSE)</f>
        <v>40168</v>
      </c>
      <c r="AC94" s="86">
        <f>VLOOKUP(G94,[10]分布式发票数据!$A:$E,5,FALSE)</f>
        <v>14637.22</v>
      </c>
      <c r="AD94" s="86">
        <f>VLOOKUP(G94,[12]sheet1!$G:$S,13,FALSE)</f>
        <v>50184</v>
      </c>
      <c r="AE94" s="86">
        <f>VLOOKUP(G94,[12]sheet1!$G:$X,18,FALSE)</f>
        <v>18287.05</v>
      </c>
      <c r="AF94" s="86">
        <f>VLOOKUP(G94,[11]Sheet1!$B:$E,4,FALSE)</f>
        <v>61826.1</v>
      </c>
      <c r="AG94" s="86">
        <f t="shared" si="16"/>
        <v>80113.15</v>
      </c>
      <c r="AH94" s="86">
        <f>VLOOKUP(G94,[13]Sheet1!$C$1:$H$65536,6,FALSE)</f>
        <v>45083</v>
      </c>
      <c r="AI94" s="86">
        <f>VLOOKUP(G94,[13]Sheet1!$C$1:$I$65536,7,FALSE)</f>
        <v>16428.25</v>
      </c>
      <c r="AJ94" s="86">
        <f>VLOOKUP(G94,[14]Sheet1!$E$1:$I$65536,5,FALSE)</f>
        <v>21892.3</v>
      </c>
      <c r="AK94" s="86">
        <f>VLOOKUP(G94,[15]Sheet1!$E$1:$I$65536,5,FALSE)</f>
        <v>24369.35</v>
      </c>
      <c r="AL94" s="92">
        <f t="shared" si="17"/>
        <v>46261.65</v>
      </c>
      <c r="AM94" s="92">
        <f t="shared" si="18"/>
        <v>62689.9</v>
      </c>
      <c r="AN94" s="1">
        <f>VLOOKUP(G94,[16]分布式营销结算明细接收数据!$E:$K,7,FALSE)</f>
        <v>37879</v>
      </c>
      <c r="AO94" s="1">
        <f>VLOOKUP(G94,[16]分布式营销结算明细接收数据!$E:$O,11,FALSE)</f>
        <v>13803.11</v>
      </c>
      <c r="AP94" s="1">
        <f>VLOOKUP(G94,[16]分布式营销结算明细接收数据!$E:$R,14,FALSE)</f>
        <v>18394.04</v>
      </c>
      <c r="AQ94" s="1">
        <f t="shared" si="19"/>
        <v>32197.15</v>
      </c>
      <c r="AR94" s="95">
        <f t="shared" si="20"/>
        <v>471152.69</v>
      </c>
    </row>
    <row r="95" s="40" customFormat="1" ht="16" customHeight="1" spans="1:44">
      <c r="A95" s="12">
        <v>90</v>
      </c>
      <c r="B95" s="71"/>
      <c r="C95" s="72" t="s">
        <v>201</v>
      </c>
      <c r="D95" s="96"/>
      <c r="E95" s="63">
        <v>60</v>
      </c>
      <c r="F95" s="65"/>
      <c r="G95" s="134" t="s">
        <v>202</v>
      </c>
      <c r="H95" s="58">
        <f>VLOOKUP(G95,[1]分布式发票数据!$A:$D,4)</f>
        <v>45636</v>
      </c>
      <c r="I95" s="58">
        <f>VLOOKUP(G95,[1]分布式发票数据!$A:$E,5,FALSE)</f>
        <v>16629.76</v>
      </c>
      <c r="J95" s="20">
        <f>VLOOKUP(G95,[2]分布式发票数据!$A:$D,4,FALSE)</f>
        <v>40620</v>
      </c>
      <c r="K95" s="20">
        <f>VLOOKUP(G95,[2]分布式发票数据!$A:$E,5,FALSE)</f>
        <v>14801.93</v>
      </c>
      <c r="L95" s="84">
        <v>54677</v>
      </c>
      <c r="M95" s="85">
        <v>19924.3</v>
      </c>
      <c r="N95" s="20">
        <f>VLOOKUP(G95,'[7]2022年12月-2023年3月'!$A$4:$E$193,5,FALSE)</f>
        <v>91309.79</v>
      </c>
      <c r="O95" s="20">
        <f t="shared" si="14"/>
        <v>111234.09</v>
      </c>
      <c r="P95" s="86">
        <f>VLOOKUP(G95,[3]分布式发票数据!$A:$E,4,FALSE)</f>
        <v>41022</v>
      </c>
      <c r="Q95" s="86">
        <f>VLOOKUP(G95,[3]分布式发票数据!$A:$E,5,FALSE)</f>
        <v>14948.42</v>
      </c>
      <c r="R95" s="86">
        <f>VLOOKUP(G:G,[4]分布式发票数据!$A:$E,4,FALSE)</f>
        <v>42547</v>
      </c>
      <c r="S95" s="86">
        <f>VLOOKUP(G:G,[4]分布式发票数据!$A:$E,5,FALSE)</f>
        <v>15504.13</v>
      </c>
      <c r="T95" s="86">
        <f>VLOOKUP(G95,[5]分布式发票数据!$A$4:$E$193,4,FALSE)</f>
        <v>51341</v>
      </c>
      <c r="U95" s="86">
        <f>VLOOKUP(G95,[5]分布式发票数据!$A$4:$E$193,5,FALSE)</f>
        <v>18708.66</v>
      </c>
      <c r="V95" s="86">
        <f>VLOOKUP(G95,'[8]2023年4-6月'!$A$4:$E$193,5,FALSE)</f>
        <v>65512.29</v>
      </c>
      <c r="W95" s="86">
        <f t="shared" si="15"/>
        <v>84220.95</v>
      </c>
      <c r="X95" s="86">
        <f>VLOOKUP(G95,[6]分布式发票数据!$A$4:$D$193,4,FALSE)</f>
        <v>42721</v>
      </c>
      <c r="Y95" s="86">
        <f>VLOOKUP(G95,[6]分布式发票数据!$A$4:$E$193,5,FALSE)</f>
        <v>15567.53</v>
      </c>
      <c r="Z95" s="86">
        <f>VLOOKUP(G95,[9]分布式发票数据!$A$4:$E$193,4,FALSE)</f>
        <v>46259</v>
      </c>
      <c r="AA95" s="86">
        <f>VLOOKUP(G95,[9]分布式发票数据!$A$4:$E$193,5,FALSE)</f>
        <v>16856.78</v>
      </c>
      <c r="AB95" s="86">
        <f>VLOOKUP(G95,[10]分布式发票数据!$A:$D,4,FALSE)</f>
        <v>40444</v>
      </c>
      <c r="AC95" s="86">
        <f>VLOOKUP(G95,[10]分布式发票数据!$A:$E,5,FALSE)</f>
        <v>14737.79</v>
      </c>
      <c r="AD95" s="86">
        <f>VLOOKUP(G95,[12]sheet1!$G:$S,13,FALSE)</f>
        <v>50222</v>
      </c>
      <c r="AE95" s="86">
        <f>VLOOKUP(G95,[12]sheet1!$G:$X,18,FALSE)</f>
        <v>18300.9</v>
      </c>
      <c r="AF95" s="86">
        <f>VLOOKUP(G95,[11]Sheet1!$B:$E,4,FALSE)</f>
        <v>62848.3</v>
      </c>
      <c r="AG95" s="86">
        <f t="shared" si="16"/>
        <v>81149.2</v>
      </c>
      <c r="AH95" s="86">
        <f>VLOOKUP(G95,[13]Sheet1!$C$1:$H$65536,6,FALSE)</f>
        <v>45344</v>
      </c>
      <c r="AI95" s="86">
        <f>VLOOKUP(G95,[13]Sheet1!$C$1:$I$65536,7,FALSE)</f>
        <v>16523.35</v>
      </c>
      <c r="AJ95" s="86">
        <f>VLOOKUP(G95,[14]Sheet1!$E$1:$I$65536,5,FALSE)</f>
        <v>22019.05</v>
      </c>
      <c r="AK95" s="86">
        <f>VLOOKUP(G95,[15]Sheet1!$E$1:$I$65536,5,FALSE)</f>
        <v>24387.8</v>
      </c>
      <c r="AL95" s="92">
        <f t="shared" si="17"/>
        <v>46406.85</v>
      </c>
      <c r="AM95" s="92">
        <f t="shared" si="18"/>
        <v>62930.2</v>
      </c>
      <c r="AN95" s="1">
        <f>VLOOKUP(G95,[16]分布式营销结算明细接收数据!$E:$K,7,FALSE)</f>
        <v>38924</v>
      </c>
      <c r="AO95" s="1">
        <f>VLOOKUP(G95,[16]分布式营销结算明细接收数据!$E:$O,11,FALSE)</f>
        <v>14183.91</v>
      </c>
      <c r="AP95" s="1">
        <f>VLOOKUP(G95,[16]分布式营销结算明细接收数据!$E:$R,14,FALSE)</f>
        <v>18901.49</v>
      </c>
      <c r="AQ95" s="1">
        <f t="shared" si="19"/>
        <v>33085.4</v>
      </c>
      <c r="AR95" s="95">
        <f t="shared" si="20"/>
        <v>481666.18</v>
      </c>
    </row>
    <row r="96" s="40" customFormat="1" ht="16" customHeight="1" spans="1:44">
      <c r="A96" s="12">
        <v>91</v>
      </c>
      <c r="B96" s="71"/>
      <c r="C96" s="72" t="s">
        <v>203</v>
      </c>
      <c r="D96" s="96"/>
      <c r="E96" s="63">
        <v>60</v>
      </c>
      <c r="F96" s="65"/>
      <c r="G96" s="134" t="s">
        <v>204</v>
      </c>
      <c r="H96" s="58">
        <f>VLOOKUP(G96,[1]分布式发票数据!$A:$D,4)</f>
        <v>45044</v>
      </c>
      <c r="I96" s="58">
        <f>VLOOKUP(G96,[1]分布式发票数据!$A:$E,5,FALSE)</f>
        <v>16414.03</v>
      </c>
      <c r="J96" s="20">
        <f>VLOOKUP(G96,[2]分布式发票数据!$A:$D,4,FALSE)</f>
        <v>40093</v>
      </c>
      <c r="K96" s="20">
        <f>VLOOKUP(G96,[2]分布式发票数据!$A:$E,5,FALSE)</f>
        <v>14609.89</v>
      </c>
      <c r="L96" s="84">
        <v>54239</v>
      </c>
      <c r="M96" s="85">
        <v>19764.69</v>
      </c>
      <c r="N96" s="20">
        <f>VLOOKUP(G96,'[7]2022年12月-2023年3月'!$A$4:$E$193,5,FALSE)</f>
        <v>90370.16</v>
      </c>
      <c r="O96" s="20">
        <f t="shared" si="14"/>
        <v>110134.85</v>
      </c>
      <c r="P96" s="86">
        <f>VLOOKUP(G96,[3]分布式发票数据!$A:$E,4,FALSE)</f>
        <v>40736</v>
      </c>
      <c r="Q96" s="86">
        <f>VLOOKUP(G96,[3]分布式发票数据!$A:$E,5,FALSE)</f>
        <v>14844.2</v>
      </c>
      <c r="R96" s="86">
        <f>VLOOKUP(G:G,[4]分布式发票数据!$A:$E,4,FALSE)</f>
        <v>44425</v>
      </c>
      <c r="S96" s="86">
        <f>VLOOKUP(G:G,[4]分布式发票数据!$A:$E,5,FALSE)</f>
        <v>16188.47</v>
      </c>
      <c r="T96" s="86">
        <f>VLOOKUP(G96,[5]分布式发票数据!$A$4:$E$193,4,FALSE)</f>
        <v>51131</v>
      </c>
      <c r="U96" s="86">
        <f>VLOOKUP(G96,[5]分布式发票数据!$A$4:$E$193,5,FALSE)</f>
        <v>18632.14</v>
      </c>
      <c r="V96" s="86">
        <f>VLOOKUP(G96,'[8]2023年4-6月'!$A$4:$E$193,5,FALSE)</f>
        <v>66183.39</v>
      </c>
      <c r="W96" s="86">
        <f t="shared" si="15"/>
        <v>84815.53</v>
      </c>
      <c r="X96" s="86">
        <f>VLOOKUP(G96,[6]分布式发票数据!$A$4:$D$193,4,FALSE)</f>
        <v>42764</v>
      </c>
      <c r="Y96" s="86">
        <f>VLOOKUP(G96,[6]分布式发票数据!$A$4:$E$193,5,FALSE)</f>
        <v>15583.2</v>
      </c>
      <c r="Z96" s="86">
        <f>VLOOKUP(G96,[9]分布式发票数据!$A$4:$E$193,4,FALSE)</f>
        <v>46136</v>
      </c>
      <c r="AA96" s="86">
        <f>VLOOKUP(G96,[9]分布式发票数据!$A$4:$E$193,5,FALSE)</f>
        <v>16811.96</v>
      </c>
      <c r="AB96" s="86">
        <f>VLOOKUP(G96,[10]分布式发票数据!$A:$D,4,FALSE)</f>
        <v>40526</v>
      </c>
      <c r="AC96" s="86">
        <f>VLOOKUP(G96,[10]分布式发票数据!$A:$E,5,FALSE)</f>
        <v>14767.67</v>
      </c>
      <c r="AD96" s="86">
        <f>VLOOKUP(G96,[12]sheet1!$G:$S,13,FALSE)</f>
        <v>50864</v>
      </c>
      <c r="AE96" s="86">
        <f>VLOOKUP(G96,[12]sheet1!$G:$X,18,FALSE)</f>
        <v>18534.84</v>
      </c>
      <c r="AF96" s="86">
        <f>VLOOKUP(G96,[11]Sheet1!$B:$E,4,FALSE)</f>
        <v>62849.27</v>
      </c>
      <c r="AG96" s="86">
        <f t="shared" si="16"/>
        <v>81384.11</v>
      </c>
      <c r="AH96" s="86">
        <f>VLOOKUP(G96,[13]Sheet1!$C$1:$H$65536,6,FALSE)</f>
        <v>45583</v>
      </c>
      <c r="AI96" s="86">
        <f>VLOOKUP(G96,[13]Sheet1!$C$1:$I$65536,7,FALSE)</f>
        <v>16610.45</v>
      </c>
      <c r="AJ96" s="86">
        <f>VLOOKUP(G96,[14]Sheet1!$E$1:$I$65536,5,FALSE)</f>
        <v>22135.1</v>
      </c>
      <c r="AK96" s="86">
        <f>VLOOKUP(G96,[15]Sheet1!$E$1:$I$65536,5,FALSE)</f>
        <v>24699.56</v>
      </c>
      <c r="AL96" s="92">
        <f t="shared" si="17"/>
        <v>46834.66</v>
      </c>
      <c r="AM96" s="92">
        <f t="shared" si="18"/>
        <v>63445.11</v>
      </c>
      <c r="AN96" s="1">
        <f>VLOOKUP(G96,[16]分布式营销结算明细接收数据!$E:$K,7,FALSE)</f>
        <v>38350</v>
      </c>
      <c r="AO96" s="1">
        <f>VLOOKUP(G96,[16]分布式营销结算明细接收数据!$E:$O,11,FALSE)</f>
        <v>13974.74</v>
      </c>
      <c r="AP96" s="1">
        <f>VLOOKUP(G96,[16]分布式营销结算明细接收数据!$E:$R,14,FALSE)</f>
        <v>18622.76</v>
      </c>
      <c r="AQ96" s="1">
        <f t="shared" si="19"/>
        <v>32597.5</v>
      </c>
      <c r="AR96" s="95">
        <f t="shared" si="20"/>
        <v>481596.52</v>
      </c>
    </row>
    <row r="97" s="40" customFormat="1" ht="16" customHeight="1" spans="1:44">
      <c r="A97" s="12">
        <v>92</v>
      </c>
      <c r="B97" s="71"/>
      <c r="C97" s="72" t="s">
        <v>205</v>
      </c>
      <c r="D97" s="96"/>
      <c r="E97" s="63">
        <v>60</v>
      </c>
      <c r="F97" s="65"/>
      <c r="G97" s="134" t="s">
        <v>206</v>
      </c>
      <c r="H97" s="58">
        <f>VLOOKUP(G97,[1]分布式发票数据!$A:$D,4)</f>
        <v>38750</v>
      </c>
      <c r="I97" s="58">
        <f>VLOOKUP(G97,[1]分布式发票数据!$A:$E,5,FALSE)</f>
        <v>14120.5</v>
      </c>
      <c r="J97" s="20">
        <f>VLOOKUP(G97,[2]分布式发票数据!$A:$D,4,FALSE)</f>
        <v>38764</v>
      </c>
      <c r="K97" s="20">
        <f>VLOOKUP(G97,[2]分布式发票数据!$A:$E,5,FALSE)</f>
        <v>14125.6</v>
      </c>
      <c r="L97" s="84">
        <v>52123</v>
      </c>
      <c r="M97" s="85">
        <v>18993.62</v>
      </c>
      <c r="N97" s="20">
        <f>VLOOKUP(G97,'[7]2022年12月-2023年3月'!$A$4:$E$193,5,FALSE)</f>
        <v>80447.9</v>
      </c>
      <c r="O97" s="20">
        <f t="shared" si="14"/>
        <v>99441.52</v>
      </c>
      <c r="P97" s="86">
        <f>VLOOKUP(G97,[3]分布式发票数据!$A:$E,4,FALSE)</f>
        <v>40265</v>
      </c>
      <c r="Q97" s="86">
        <f>VLOOKUP(G97,[3]分布式发票数据!$A:$E,5,FALSE)</f>
        <v>14672.57</v>
      </c>
      <c r="R97" s="86">
        <f>VLOOKUP(G:G,[4]分布式发票数据!$A:$E,4,FALSE)</f>
        <v>42576</v>
      </c>
      <c r="S97" s="86">
        <f>VLOOKUP(G:G,[4]分布式发票数据!$A:$E,5,FALSE)</f>
        <v>15514.69</v>
      </c>
      <c r="T97" s="86">
        <f>VLOOKUP(G97,[5]分布式发票数据!$A$4:$E$193,4,FALSE)</f>
        <v>50012</v>
      </c>
      <c r="U97" s="86">
        <f>VLOOKUP(G97,[5]分布式发票数据!$A$4:$E$193,5,FALSE)</f>
        <v>18224.37</v>
      </c>
      <c r="V97" s="86">
        <f>VLOOKUP(G97,'[8]2023年4-6月'!$A$4:$E$193,5,FALSE)</f>
        <v>64513.42</v>
      </c>
      <c r="W97" s="86">
        <f t="shared" si="15"/>
        <v>82737.79</v>
      </c>
      <c r="X97" s="86">
        <f>VLOOKUP(G97,[6]分布式发票数据!$A$4:$D$193,4,FALSE)</f>
        <v>41252</v>
      </c>
      <c r="Y97" s="86">
        <f>VLOOKUP(G97,[6]分布式发票数据!$A$4:$E$193,5,FALSE)</f>
        <v>15032.23</v>
      </c>
      <c r="Z97" s="86">
        <f>VLOOKUP(G97,[9]分布式发票数据!$A$4:$E$193,4,FALSE)</f>
        <v>44364</v>
      </c>
      <c r="AA97" s="86">
        <f>VLOOKUP(G97,[9]分布式发票数据!$A$4:$E$193,5,FALSE)</f>
        <v>16166.24</v>
      </c>
      <c r="AB97" s="86">
        <f>VLOOKUP(G97,[10]分布式发票数据!$A:$D,4,FALSE)</f>
        <v>39152</v>
      </c>
      <c r="AC97" s="86">
        <f>VLOOKUP(G97,[10]分布式发票数据!$A:$E,5,FALSE)</f>
        <v>14266.99</v>
      </c>
      <c r="AD97" s="86">
        <f>VLOOKUP(G97,[12]sheet1!$G:$S,13,FALSE)</f>
        <v>48113</v>
      </c>
      <c r="AE97" s="86">
        <f>VLOOKUP(G97,[12]sheet1!$G:$X,18,FALSE)</f>
        <v>17532.38</v>
      </c>
      <c r="AF97" s="86">
        <f>VLOOKUP(G97,[11]Sheet1!$B:$E,4,FALSE)</f>
        <v>60587.34</v>
      </c>
      <c r="AG97" s="86">
        <f t="shared" si="16"/>
        <v>78119.72</v>
      </c>
      <c r="AH97" s="86">
        <f>VLOOKUP(G97,[13]Sheet1!$C$1:$H$65536,6,FALSE)</f>
        <v>42240</v>
      </c>
      <c r="AI97" s="86">
        <f>VLOOKUP(G97,[13]Sheet1!$C$1:$I$65536,7,FALSE)</f>
        <v>15392.26</v>
      </c>
      <c r="AJ97" s="86">
        <f>VLOOKUP(G97,[14]Sheet1!$E$1:$I$65536,5,FALSE)</f>
        <v>20511.74</v>
      </c>
      <c r="AK97" s="86">
        <f>VLOOKUP(G97,[15]Sheet1!$E$1:$I$65536,5,FALSE)</f>
        <v>23363.67</v>
      </c>
      <c r="AL97" s="92">
        <f t="shared" si="17"/>
        <v>43875.41</v>
      </c>
      <c r="AM97" s="92">
        <f t="shared" si="18"/>
        <v>59267.67</v>
      </c>
      <c r="AN97" s="1">
        <f>VLOOKUP(G97,[16]分布式营销结算明细接收数据!$E:$K,7,FALSE)</f>
        <v>34598</v>
      </c>
      <c r="AO97" s="1">
        <f>VLOOKUP(G97,[16]分布式营销结算明细接收数据!$E:$O,11,FALSE)</f>
        <v>12607.51</v>
      </c>
      <c r="AP97" s="1">
        <f>VLOOKUP(G97,[16]分布式营销结算明细接收数据!$E:$R,14,FALSE)</f>
        <v>16800.79</v>
      </c>
      <c r="AQ97" s="1">
        <f t="shared" si="19"/>
        <v>29408.3</v>
      </c>
      <c r="AR97" s="95">
        <f t="shared" si="20"/>
        <v>452873.82</v>
      </c>
    </row>
    <row r="98" s="40" customFormat="1" ht="16" customHeight="1" spans="1:44">
      <c r="A98" s="12">
        <v>93</v>
      </c>
      <c r="B98" s="71"/>
      <c r="C98" s="72" t="s">
        <v>207</v>
      </c>
      <c r="D98" s="96"/>
      <c r="E98" s="63">
        <v>60</v>
      </c>
      <c r="F98" s="65"/>
      <c r="G98" s="134" t="s">
        <v>208</v>
      </c>
      <c r="H98" s="58">
        <f>VLOOKUP(G98,[1]分布式发票数据!$A:$D,4)</f>
        <v>43522</v>
      </c>
      <c r="I98" s="58">
        <f>VLOOKUP(G98,[1]分布式发票数据!$A:$E,5,FALSE)</f>
        <v>15859.42</v>
      </c>
      <c r="J98" s="20">
        <f>VLOOKUP(G98,[2]分布式发票数据!$A:$D,4,FALSE)</f>
        <v>39782</v>
      </c>
      <c r="K98" s="20">
        <f>VLOOKUP(G98,[2]分布式发票数据!$A:$E,5,FALSE)</f>
        <v>14496.56</v>
      </c>
      <c r="L98" s="84">
        <v>53454</v>
      </c>
      <c r="M98" s="85">
        <v>19478.64</v>
      </c>
      <c r="N98" s="20">
        <f>VLOOKUP(G98,'[7]2022年12月-2023年3月'!$A$4:$E$193,5,FALSE)</f>
        <v>86887.43</v>
      </c>
      <c r="O98" s="20">
        <f t="shared" si="14"/>
        <v>106366.07</v>
      </c>
      <c r="P98" s="86">
        <f>VLOOKUP(G98,[3]分布式发票数据!$A:$E,4,FALSE)</f>
        <v>40094</v>
      </c>
      <c r="Q98" s="86">
        <f>VLOOKUP(G98,[3]分布式发票数据!$A:$E,5,FALSE)</f>
        <v>14610.25</v>
      </c>
      <c r="R98" s="86">
        <f>VLOOKUP(G:G,[4]分布式发票数据!$A:$E,4,FALSE)</f>
        <v>43472</v>
      </c>
      <c r="S98" s="86">
        <f>VLOOKUP(G:G,[4]分布式发票数据!$A:$E,5,FALSE)</f>
        <v>15841.2</v>
      </c>
      <c r="T98" s="86">
        <f>VLOOKUP(G98,[5]分布式发票数据!$A$4:$E$193,4,FALSE)</f>
        <v>50782</v>
      </c>
      <c r="U98" s="86">
        <f>VLOOKUP(G98,[5]分布式发票数据!$A$4:$E$193,5,FALSE)</f>
        <v>18504.96</v>
      </c>
      <c r="V98" s="86">
        <f>VLOOKUP(G98,'[8]2023年4-6月'!$A$4:$E$193,5,FALSE)</f>
        <v>65239.39</v>
      </c>
      <c r="W98" s="86">
        <f t="shared" si="15"/>
        <v>83744.35</v>
      </c>
      <c r="X98" s="86">
        <f>VLOOKUP(G98,[6]分布式发票数据!$A$4:$D$193,4,FALSE)</f>
        <v>38450</v>
      </c>
      <c r="Y98" s="86">
        <f>VLOOKUP(G98,[6]分布式发票数据!$A$4:$E$193,5,FALSE)</f>
        <v>14011.18</v>
      </c>
      <c r="Z98" s="86">
        <f>VLOOKUP(G98,[9]分布式发票数据!$A$4:$E$193,4,FALSE)</f>
        <v>41390</v>
      </c>
      <c r="AA98" s="86">
        <f>VLOOKUP(G98,[9]分布式发票数据!$A$4:$E$193,5,FALSE)</f>
        <v>15082.52</v>
      </c>
      <c r="AB98" s="86">
        <f>VLOOKUP(G98,[10]分布式发票数据!$A:$D,4,FALSE)</f>
        <v>39829</v>
      </c>
      <c r="AC98" s="86">
        <f>VLOOKUP(G98,[10]分布式发票数据!$A:$E,5,FALSE)</f>
        <v>14513.69</v>
      </c>
      <c r="AD98" s="86">
        <f>VLOOKUP(G98,[12]sheet1!$G:$S,13,FALSE)</f>
        <v>49511</v>
      </c>
      <c r="AE98" s="86">
        <f>VLOOKUP(G98,[12]sheet1!$G:$X,18,FALSE)</f>
        <v>18041.81</v>
      </c>
      <c r="AF98" s="86">
        <f>VLOOKUP(G98,[11]Sheet1!$B:$E,4,FALSE)</f>
        <v>58111.26</v>
      </c>
      <c r="AG98" s="86">
        <f t="shared" si="16"/>
        <v>76153.07</v>
      </c>
      <c r="AH98" s="86">
        <f>VLOOKUP(G98,[13]Sheet1!$C$1:$H$65536,6,FALSE)</f>
        <v>43934</v>
      </c>
      <c r="AI98" s="86">
        <f>VLOOKUP(G98,[13]Sheet1!$C$1:$I$65536,7,FALSE)</f>
        <v>16009.55</v>
      </c>
      <c r="AJ98" s="86">
        <f>VLOOKUP(G98,[14]Sheet1!$E$1:$I$65536,5,FALSE)</f>
        <v>21334.35</v>
      </c>
      <c r="AK98" s="86">
        <f>VLOOKUP(G98,[15]Sheet1!$E$1:$I$65536,5,FALSE)</f>
        <v>24042.54</v>
      </c>
      <c r="AL98" s="92">
        <f t="shared" si="17"/>
        <v>45376.89</v>
      </c>
      <c r="AM98" s="92">
        <f t="shared" si="18"/>
        <v>61386.44</v>
      </c>
      <c r="AN98" s="1">
        <f>VLOOKUP(G98,[16]分布式营销结算明细接收数据!$E:$K,7,FALSE)</f>
        <v>37446</v>
      </c>
      <c r="AO98" s="1">
        <f>VLOOKUP(G98,[16]分布式营销结算明细接收数据!$E:$O,11,FALSE)</f>
        <v>13645.32</v>
      </c>
      <c r="AP98" s="1">
        <f>VLOOKUP(G98,[16]分布式营销结算明细接收数据!$E:$R,14,FALSE)</f>
        <v>18183.78</v>
      </c>
      <c r="AQ98" s="1">
        <f t="shared" si="19"/>
        <v>31829.1</v>
      </c>
      <c r="AR98" s="95">
        <f t="shared" si="20"/>
        <v>463893.85</v>
      </c>
    </row>
    <row r="99" s="40" customFormat="1" ht="16" customHeight="1" spans="1:44">
      <c r="A99" s="12">
        <v>94</v>
      </c>
      <c r="B99" s="71"/>
      <c r="C99" s="72" t="s">
        <v>209</v>
      </c>
      <c r="D99" s="96"/>
      <c r="E99" s="63">
        <v>60</v>
      </c>
      <c r="F99" s="65"/>
      <c r="G99" s="134" t="s">
        <v>210</v>
      </c>
      <c r="H99" s="58">
        <f>VLOOKUP(G99,[1]分布式发票数据!$A:$D,4)</f>
        <v>43561</v>
      </c>
      <c r="I99" s="58">
        <f>VLOOKUP(G99,[1]分布式发票数据!$A:$E,5,FALSE)</f>
        <v>15873.63</v>
      </c>
      <c r="J99" s="20">
        <f>VLOOKUP(G99,[2]分布式发票数据!$A:$D,4,FALSE)</f>
        <v>38858</v>
      </c>
      <c r="K99" s="20">
        <f>VLOOKUP(G99,[2]分布式发票数据!$A:$E,5,FALSE)</f>
        <v>14159.86</v>
      </c>
      <c r="L99" s="84">
        <v>52580</v>
      </c>
      <c r="M99" s="85">
        <v>19160.15</v>
      </c>
      <c r="N99" s="20">
        <f>VLOOKUP(G99,'[7]2022年12月-2023年3月'!$A$4:$E$193,5,FALSE)</f>
        <v>87521.63</v>
      </c>
      <c r="O99" s="20">
        <f t="shared" si="14"/>
        <v>106681.78</v>
      </c>
      <c r="P99" s="86">
        <f>VLOOKUP(G99,[3]分布式发票数据!$A:$E,4,FALSE)</f>
        <v>39575</v>
      </c>
      <c r="Q99" s="86">
        <f>VLOOKUP(G99,[3]分布式发票数据!$A:$E,5,FALSE)</f>
        <v>14421.13</v>
      </c>
      <c r="R99" s="86">
        <f>VLOOKUP(G:G,[4]分布式发票数据!$A:$E,4,FALSE)</f>
        <v>43282</v>
      </c>
      <c r="S99" s="86">
        <f>VLOOKUP(G:G,[4]分布式发票数据!$A:$E,5,FALSE)</f>
        <v>15771.96</v>
      </c>
      <c r="T99" s="86">
        <f>VLOOKUP(G99,[5]分布式发票数据!$A$4:$E$193,4,FALSE)</f>
        <v>50162</v>
      </c>
      <c r="U99" s="86">
        <f>VLOOKUP(G99,[5]分布式发票数据!$A$4:$E$193,5,FALSE)</f>
        <v>18279.03</v>
      </c>
      <c r="V99" s="86">
        <f>VLOOKUP(G99,'[8]2023年4-6月'!$A$4:$E$193,5,FALSE)</f>
        <v>64594.03</v>
      </c>
      <c r="W99" s="86">
        <f t="shared" si="15"/>
        <v>82873.06</v>
      </c>
      <c r="X99" s="86">
        <f>VLOOKUP(G99,[6]分布式发票数据!$A$4:$D$193,4,FALSE)</f>
        <v>42476</v>
      </c>
      <c r="Y99" s="86">
        <f>VLOOKUP(G99,[6]分布式发票数据!$A$4:$E$193,5,FALSE)</f>
        <v>15478.25</v>
      </c>
      <c r="Z99" s="86">
        <f>VLOOKUP(G99,[9]分布式发票数据!$A$4:$E$193,4,FALSE)</f>
        <v>46033</v>
      </c>
      <c r="AA99" s="86">
        <f>VLOOKUP(G99,[9]分布式发票数据!$A$4:$E$193,5,FALSE)</f>
        <v>16774.43</v>
      </c>
      <c r="AB99" s="86">
        <f>VLOOKUP(G99,[10]分布式发票数据!$A:$D,4,FALSE)</f>
        <v>40232</v>
      </c>
      <c r="AC99" s="86">
        <f>VLOOKUP(G99,[10]分布式发票数据!$A:$E,5,FALSE)</f>
        <v>14660.54</v>
      </c>
      <c r="AD99" s="86">
        <f>VLOOKUP(G99,[12]sheet1!$G:$S,13,FALSE)</f>
        <v>50552</v>
      </c>
      <c r="AE99" s="86">
        <f>VLOOKUP(G99,[12]sheet1!$G:$X,18,FALSE)</f>
        <v>18421.15</v>
      </c>
      <c r="AF99" s="86">
        <f>VLOOKUP(G99,[11]Sheet1!$B:$E,4,FALSE)</f>
        <v>62516.63</v>
      </c>
      <c r="AG99" s="86">
        <f t="shared" si="16"/>
        <v>80937.78</v>
      </c>
      <c r="AH99" s="86">
        <f>VLOOKUP(G99,[13]Sheet1!$C$1:$H$65536,6,FALSE)</f>
        <v>45065</v>
      </c>
      <c r="AI99" s="86">
        <f>VLOOKUP(G99,[13]Sheet1!$C$1:$I$65536,7,FALSE)</f>
        <v>16421.69</v>
      </c>
      <c r="AJ99" s="86">
        <f>VLOOKUP(G99,[14]Sheet1!$E$1:$I$65536,5,FALSE)</f>
        <v>21883.56</v>
      </c>
      <c r="AK99" s="86">
        <f>VLOOKUP(G99,[15]Sheet1!$E$1:$I$65536,5,FALSE)</f>
        <v>24548.05</v>
      </c>
      <c r="AL99" s="92">
        <f t="shared" si="17"/>
        <v>46431.61</v>
      </c>
      <c r="AM99" s="92">
        <f t="shared" si="18"/>
        <v>62853.3</v>
      </c>
      <c r="AN99" s="1">
        <f>VLOOKUP(G99,[16]分布式营销结算明细接收数据!$E:$K,7,FALSE)</f>
        <v>36904</v>
      </c>
      <c r="AO99" s="1">
        <f>VLOOKUP(G99,[16]分布式营销结算明细接收数据!$E:$O,11,FALSE)</f>
        <v>13447.82</v>
      </c>
      <c r="AP99" s="1">
        <f>VLOOKUP(G99,[16]分布式营销结算明细接收数据!$E:$R,14,FALSE)</f>
        <v>17920.58</v>
      </c>
      <c r="AQ99" s="1">
        <f t="shared" si="19"/>
        <v>31368.4</v>
      </c>
      <c r="AR99" s="95">
        <f t="shared" si="20"/>
        <v>471854.12</v>
      </c>
    </row>
    <row r="100" s="40" customFormat="1" ht="16" customHeight="1" spans="1:44">
      <c r="A100" s="12">
        <v>95</v>
      </c>
      <c r="B100" s="71"/>
      <c r="C100" s="72" t="s">
        <v>211</v>
      </c>
      <c r="D100" s="96"/>
      <c r="E100" s="63">
        <v>60</v>
      </c>
      <c r="F100" s="65"/>
      <c r="G100" s="134" t="s">
        <v>212</v>
      </c>
      <c r="H100" s="58">
        <f>VLOOKUP(G100,[1]分布式发票数据!$A:$D,4)</f>
        <v>45162</v>
      </c>
      <c r="I100" s="58">
        <f>VLOOKUP(G100,[1]分布式发票数据!$A:$E,5,FALSE)</f>
        <v>16457.03</v>
      </c>
      <c r="J100" s="20">
        <f>VLOOKUP(G100,[2]分布式发票数据!$A:$D,4,FALSE)</f>
        <v>40369</v>
      </c>
      <c r="K100" s="20">
        <f>VLOOKUP(G100,[2]分布式发票数据!$A:$E,5,FALSE)</f>
        <v>14710.46</v>
      </c>
      <c r="L100" s="84">
        <v>54485</v>
      </c>
      <c r="M100" s="85">
        <v>19854.33</v>
      </c>
      <c r="N100" s="20">
        <f>VLOOKUP(G100,'[7]2022年12月-2023年3月'!$A$4:$E$193,5,FALSE)</f>
        <v>90645.51</v>
      </c>
      <c r="O100" s="20">
        <f t="shared" si="14"/>
        <v>110499.84</v>
      </c>
      <c r="P100" s="86">
        <f>VLOOKUP(G100,[3]分布式发票数据!$A:$E,4,FALSE)</f>
        <v>40811</v>
      </c>
      <c r="Q100" s="86">
        <f>VLOOKUP(G100,[3]分布式发票数据!$A:$E,5,FALSE)</f>
        <v>14871.53</v>
      </c>
      <c r="R100" s="86">
        <f>VLOOKUP(G:G,[4]分布式发票数据!$A:$E,4,FALSE)</f>
        <v>44454</v>
      </c>
      <c r="S100" s="86">
        <f>VLOOKUP(G:G,[4]分布式发票数据!$A:$E,5,FALSE)</f>
        <v>16199.04</v>
      </c>
      <c r="T100" s="86">
        <f>VLOOKUP(G100,[5]分布式发票数据!$A$4:$E$193,4,FALSE)</f>
        <v>51581</v>
      </c>
      <c r="U100" s="86">
        <f>VLOOKUP(G100,[5]分布式发票数据!$A$4:$E$193,5,FALSE)</f>
        <v>18796.12</v>
      </c>
      <c r="V100" s="86">
        <f>VLOOKUP(G100,'[8]2023年4-6月'!$A$4:$E$193,5,FALSE)</f>
        <v>66452.41</v>
      </c>
      <c r="W100" s="86">
        <f t="shared" si="15"/>
        <v>85248.53</v>
      </c>
      <c r="X100" s="86">
        <f>VLOOKUP(G100,[6]分布式发票数据!$A$4:$D$193,4,FALSE)</f>
        <v>42928</v>
      </c>
      <c r="Y100" s="86">
        <f>VLOOKUP(G100,[6]分布式发票数据!$A$4:$E$193,5,FALSE)</f>
        <v>15642.96</v>
      </c>
      <c r="Z100" s="86">
        <f>VLOOKUP(G100,[9]分布式发票数据!$A$4:$E$193,4,FALSE)</f>
        <v>46817</v>
      </c>
      <c r="AA100" s="86">
        <f>VLOOKUP(G100,[9]分布式发票数据!$A$4:$E$193,5,FALSE)</f>
        <v>17060.11</v>
      </c>
      <c r="AB100" s="86">
        <f>VLOOKUP(G100,[10]分布式发票数据!$A:$D,4,FALSE)</f>
        <v>41011</v>
      </c>
      <c r="AC100" s="86">
        <f>VLOOKUP(G100,[10]分布式发票数据!$A:$E,5,FALSE)</f>
        <v>14944.41</v>
      </c>
      <c r="AD100" s="86">
        <f>VLOOKUP(G100,[12]sheet1!$G:$S,13,FALSE)</f>
        <v>49402</v>
      </c>
      <c r="AE100" s="86">
        <f>VLOOKUP(G100,[12]sheet1!$G:$X,18,FALSE)</f>
        <v>18002.09</v>
      </c>
      <c r="AF100" s="86">
        <f>VLOOKUP(G100,[11]Sheet1!$B:$E,4,FALSE)</f>
        <v>63495.12</v>
      </c>
      <c r="AG100" s="86">
        <f t="shared" si="16"/>
        <v>81497.21</v>
      </c>
      <c r="AH100" s="86">
        <f>VLOOKUP(G100,[13]Sheet1!$C$1:$H$65536,6,FALSE)</f>
        <v>41298</v>
      </c>
      <c r="AI100" s="86">
        <f>VLOOKUP(G100,[13]Sheet1!$C$1:$I$65536,7,FALSE)</f>
        <v>15048.99</v>
      </c>
      <c r="AJ100" s="86">
        <f>VLOOKUP(G100,[14]Sheet1!$E$1:$I$65536,5,FALSE)</f>
        <v>20054.31</v>
      </c>
      <c r="AK100" s="86">
        <f>VLOOKUP(G100,[15]Sheet1!$E$1:$I$65536,5,FALSE)</f>
        <v>23989.61</v>
      </c>
      <c r="AL100" s="92">
        <f t="shared" si="17"/>
        <v>44043.92</v>
      </c>
      <c r="AM100" s="92">
        <f t="shared" si="18"/>
        <v>59092.91</v>
      </c>
      <c r="AN100" s="1">
        <f>VLOOKUP(G100,[16]分布式营销结算明细接收数据!$E:$K,7,FALSE)</f>
        <v>32531</v>
      </c>
      <c r="AO100" s="1">
        <f>VLOOKUP(G100,[16]分布式营销结算明细接收数据!$E:$O,11,FALSE)</f>
        <v>11854.3</v>
      </c>
      <c r="AP100" s="1">
        <f>VLOOKUP(G100,[16]分布式营销结算明细接收数据!$E:$R,14,FALSE)</f>
        <v>15797.05</v>
      </c>
      <c r="AQ100" s="1">
        <f t="shared" si="19"/>
        <v>27651.35</v>
      </c>
      <c r="AR100" s="95">
        <f t="shared" si="20"/>
        <v>473875.38</v>
      </c>
    </row>
    <row r="101" s="40" customFormat="1" ht="16" customHeight="1" spans="1:44">
      <c r="A101" s="12">
        <v>96</v>
      </c>
      <c r="B101" s="71"/>
      <c r="C101" s="72" t="s">
        <v>213</v>
      </c>
      <c r="D101" s="96"/>
      <c r="E101" s="63">
        <v>60</v>
      </c>
      <c r="F101" s="65"/>
      <c r="G101" s="134" t="s">
        <v>214</v>
      </c>
      <c r="H101" s="58">
        <f>VLOOKUP(G101,[1]分布式发票数据!$A:$D,4)</f>
        <v>39826</v>
      </c>
      <c r="I101" s="58">
        <f>VLOOKUP(G101,[1]分布式发票数据!$A:$E,5,FALSE)</f>
        <v>14512.59</v>
      </c>
      <c r="J101" s="20">
        <f>VLOOKUP(G101,[2]分布式发票数据!$A:$D,4,FALSE)</f>
        <v>36767</v>
      </c>
      <c r="K101" s="20">
        <f>VLOOKUP(G101,[2]分布式发票数据!$A:$E,5,FALSE)</f>
        <v>13397.89</v>
      </c>
      <c r="L101" s="84">
        <v>51444</v>
      </c>
      <c r="M101" s="85">
        <v>18746.19</v>
      </c>
      <c r="N101" s="20">
        <f>VLOOKUP(G101,'[7]2022年12月-2023年3月'!$A$4:$E$193,5,FALSE)</f>
        <v>81900.82</v>
      </c>
      <c r="O101" s="20">
        <f t="shared" si="14"/>
        <v>100647.01</v>
      </c>
      <c r="P101" s="86">
        <f>VLOOKUP(G101,[3]分布式发票数据!$A:$E,4,FALSE)</f>
        <v>39007</v>
      </c>
      <c r="Q101" s="86">
        <f>VLOOKUP(G101,[3]分布式发票数据!$A:$E,5,FALSE)</f>
        <v>14214.15</v>
      </c>
      <c r="R101" s="86">
        <f>VLOOKUP(G:G,[4]分布式发票数据!$A:$E,4,FALSE)</f>
        <v>43306</v>
      </c>
      <c r="S101" s="86">
        <f>VLOOKUP(G:G,[4]分布式发票数据!$A:$E,5,FALSE)</f>
        <v>15780.71</v>
      </c>
      <c r="T101" s="86">
        <f>VLOOKUP(G101,[5]分布式发票数据!$A$4:$E$193,4,FALSE)</f>
        <v>49909</v>
      </c>
      <c r="U101" s="86">
        <f>VLOOKUP(G101,[5]分布式发票数据!$A$4:$E$193,5,FALSE)</f>
        <v>18186.84</v>
      </c>
      <c r="V101" s="86">
        <f>VLOOKUP(G101,'[8]2023年4-6月'!$A$4:$E$193,5,FALSE)</f>
        <v>64207</v>
      </c>
      <c r="W101" s="86">
        <f t="shared" si="15"/>
        <v>82393.84</v>
      </c>
      <c r="X101" s="86">
        <f>VLOOKUP(G101,[6]分布式发票数据!$A$4:$D$193,4,FALSE)</f>
        <v>41617</v>
      </c>
      <c r="Y101" s="86">
        <f>VLOOKUP(G101,[6]分布式发票数据!$A$4:$E$193,5,FALSE)</f>
        <v>15165.23</v>
      </c>
      <c r="Z101" s="86">
        <f>VLOOKUP(G101,[9]分布式发票数据!$A$4:$E$193,4,FALSE)</f>
        <v>44844</v>
      </c>
      <c r="AA101" s="86">
        <f>VLOOKUP(G101,[9]分布式发票数据!$A$4:$E$193,5,FALSE)</f>
        <v>16341.15</v>
      </c>
      <c r="AB101" s="86">
        <f>VLOOKUP(G101,[10]分布式发票数据!$A:$D,4,FALSE)</f>
        <v>38521</v>
      </c>
      <c r="AC101" s="86">
        <f>VLOOKUP(G101,[10]分布式发票数据!$A:$E,5,FALSE)</f>
        <v>14037.05</v>
      </c>
      <c r="AD101" s="86">
        <f>VLOOKUP(G101,[12]sheet1!$G:$S,13,FALSE)</f>
        <v>47885</v>
      </c>
      <c r="AE101" s="86">
        <f>VLOOKUP(G101,[12]sheet1!$G:$X,18,FALSE)</f>
        <v>17449.29</v>
      </c>
      <c r="AF101" s="86">
        <f>VLOOKUP(G101,[11]Sheet1!$B:$E,4,FALSE)</f>
        <v>60691.27</v>
      </c>
      <c r="AG101" s="86">
        <f t="shared" si="16"/>
        <v>78140.56</v>
      </c>
      <c r="AH101" s="86">
        <f>VLOOKUP(G101,[13]Sheet1!$C$1:$H$65536,6,FALSE)</f>
        <v>41377</v>
      </c>
      <c r="AI101" s="86">
        <f>VLOOKUP(G101,[13]Sheet1!$C$1:$I$65536,7,FALSE)</f>
        <v>15077.78</v>
      </c>
      <c r="AJ101" s="86">
        <f>VLOOKUP(G101,[14]Sheet1!$E$1:$I$65536,5,FALSE)</f>
        <v>20092.67</v>
      </c>
      <c r="AK101" s="86">
        <f>VLOOKUP(G101,[15]Sheet1!$E$1:$I$65536,5,FALSE)</f>
        <v>23252.96</v>
      </c>
      <c r="AL101" s="92">
        <f t="shared" si="17"/>
        <v>43345.63</v>
      </c>
      <c r="AM101" s="92">
        <f t="shared" si="18"/>
        <v>58423.41</v>
      </c>
      <c r="AN101" s="1">
        <f>VLOOKUP(G101,[16]分布式营销结算明细接收数据!$E:$K,7,FALSE)</f>
        <v>30934</v>
      </c>
      <c r="AO101" s="1">
        <f>VLOOKUP(G101,[16]分布式营销结算明细接收数据!$E:$O,11,FALSE)</f>
        <v>11272.35</v>
      </c>
      <c r="AP101" s="1">
        <f>VLOOKUP(G101,[16]分布式营销结算明细接收数据!$E:$R,14,FALSE)</f>
        <v>15021.55</v>
      </c>
      <c r="AQ101" s="1">
        <f t="shared" si="19"/>
        <v>26293.9</v>
      </c>
      <c r="AR101" s="95">
        <f t="shared" si="20"/>
        <v>449347.49</v>
      </c>
    </row>
    <row r="102" s="40" customFormat="1" ht="16" customHeight="1" spans="1:44">
      <c r="A102" s="12">
        <v>97</v>
      </c>
      <c r="B102" s="71"/>
      <c r="C102" s="72" t="s">
        <v>215</v>
      </c>
      <c r="D102" s="96"/>
      <c r="E102" s="63">
        <v>60</v>
      </c>
      <c r="F102" s="65"/>
      <c r="G102" s="134" t="s">
        <v>216</v>
      </c>
      <c r="H102" s="58">
        <f>VLOOKUP(G102,[1]分布式发票数据!$A:$D,4)</f>
        <v>43530</v>
      </c>
      <c r="I102" s="58">
        <f>VLOOKUP(G102,[1]分布式发票数据!$A:$E,5,FALSE)</f>
        <v>15862.33</v>
      </c>
      <c r="J102" s="20">
        <f>VLOOKUP(G102,[2]分布式发票数据!$A:$D,4,FALSE)</f>
        <v>38941</v>
      </c>
      <c r="K102" s="20">
        <f>VLOOKUP(G102,[2]分布式发票数据!$A:$E,5,FALSE)</f>
        <v>14190.1</v>
      </c>
      <c r="L102" s="84">
        <v>52526</v>
      </c>
      <c r="M102" s="85">
        <v>19140.47</v>
      </c>
      <c r="N102" s="20">
        <f>VLOOKUP(G102,'[7]2022年12月-2023年3月'!$A$4:$E$193,5,FALSE)</f>
        <v>87391.98</v>
      </c>
      <c r="O102" s="20">
        <f t="shared" si="14"/>
        <v>106532.45</v>
      </c>
      <c r="P102" s="86">
        <f>VLOOKUP(G102,[3]分布式发票数据!$A:$E,4,FALSE)</f>
        <v>39506</v>
      </c>
      <c r="Q102" s="86">
        <f>VLOOKUP(G102,[3]分布式发票数据!$A:$E,5,FALSE)</f>
        <v>14395.99</v>
      </c>
      <c r="R102" s="86">
        <f>VLOOKUP(G:G,[4]分布式发票数据!$A:$E,4,FALSE)</f>
        <v>43394</v>
      </c>
      <c r="S102" s="86">
        <f>VLOOKUP(G:G,[4]分布式发票数据!$A:$E,5,FALSE)</f>
        <v>15812.77</v>
      </c>
      <c r="T102" s="86">
        <f>VLOOKUP(G102,[5]分布式发票数据!$A$4:$E$193,4,FALSE)</f>
        <v>49878</v>
      </c>
      <c r="U102" s="86">
        <f>VLOOKUP(G102,[5]分布式发票数据!$A$4:$E$193,5,FALSE)</f>
        <v>18175.54</v>
      </c>
      <c r="V102" s="86">
        <f>VLOOKUP(G102,'[8]2023年4-6月'!$A$4:$E$193,5,FALSE)</f>
        <v>64477</v>
      </c>
      <c r="W102" s="86">
        <f t="shared" si="15"/>
        <v>82652.54</v>
      </c>
      <c r="X102" s="86">
        <f>VLOOKUP(G102,[6]分布式发票数据!$A$4:$D$193,4,FALSE)</f>
        <v>41658</v>
      </c>
      <c r="Y102" s="86">
        <f>VLOOKUP(G102,[6]分布式发票数据!$A$4:$E$193,5,FALSE)</f>
        <v>15180.18</v>
      </c>
      <c r="Z102" s="86">
        <f>VLOOKUP(G102,[9]分布式发票数据!$A$4:$E$193,4,FALSE)</f>
        <v>45180</v>
      </c>
      <c r="AA102" s="86">
        <f>VLOOKUP(G102,[9]分布式发票数据!$A$4:$E$193,5,FALSE)</f>
        <v>16463.59</v>
      </c>
      <c r="AB102" s="86">
        <f>VLOOKUP(G102,[10]分布式发票数据!$A:$D,4,FALSE)</f>
        <v>39359</v>
      </c>
      <c r="AC102" s="86">
        <f>VLOOKUP(G102,[10]分布式发票数据!$A:$E,5,FALSE)</f>
        <v>14342.42</v>
      </c>
      <c r="AD102" s="86">
        <f>VLOOKUP(G102,[12]sheet1!$G:$S,13,FALSE)</f>
        <v>49490</v>
      </c>
      <c r="AE102" s="86">
        <f>VLOOKUP(G102,[12]sheet1!$G:$X,18,FALSE)</f>
        <v>18034.16</v>
      </c>
      <c r="AF102" s="86">
        <f>VLOOKUP(G102,[11]Sheet1!$B:$E,4,FALSE)</f>
        <v>61281.26</v>
      </c>
      <c r="AG102" s="86">
        <f t="shared" si="16"/>
        <v>79315.42</v>
      </c>
      <c r="AH102" s="86">
        <f>VLOOKUP(G102,[13]Sheet1!$C$1:$H$65536,6,FALSE)</f>
        <v>44353</v>
      </c>
      <c r="AI102" s="86">
        <f>VLOOKUP(G102,[13]Sheet1!$C$1:$I$65536,7,FALSE)</f>
        <v>16162.23</v>
      </c>
      <c r="AJ102" s="86">
        <f>VLOOKUP(G102,[14]Sheet1!$E$1:$I$65536,5,FALSE)</f>
        <v>21537.82</v>
      </c>
      <c r="AK102" s="86">
        <f>VLOOKUP(G102,[15]Sheet1!$E$1:$I$65536,5,FALSE)</f>
        <v>24032.34</v>
      </c>
      <c r="AL102" s="92">
        <f t="shared" si="17"/>
        <v>45570.16</v>
      </c>
      <c r="AM102" s="92">
        <f t="shared" si="18"/>
        <v>61732.39</v>
      </c>
      <c r="AN102" s="1">
        <f>VLOOKUP(G102,[16]分布式营销结算明细接收数据!$E:$K,7,FALSE)</f>
        <v>33894</v>
      </c>
      <c r="AO102" s="1">
        <f>VLOOKUP(G102,[16]分布式营销结算明细接收数据!$E:$O,11,FALSE)</f>
        <v>12350.97</v>
      </c>
      <c r="AP102" s="1">
        <f>VLOOKUP(G102,[16]分布式营销结算明细接收数据!$E:$R,14,FALSE)</f>
        <v>16458.93</v>
      </c>
      <c r="AQ102" s="1">
        <f t="shared" si="19"/>
        <v>28809.9</v>
      </c>
      <c r="AR102" s="95">
        <f t="shared" si="20"/>
        <v>465290.08</v>
      </c>
    </row>
    <row r="103" s="40" customFormat="1" ht="16" customHeight="1" spans="1:44">
      <c r="A103" s="12">
        <v>98</v>
      </c>
      <c r="B103" s="71"/>
      <c r="C103" s="72" t="s">
        <v>217</v>
      </c>
      <c r="D103" s="96"/>
      <c r="E103" s="63">
        <v>60</v>
      </c>
      <c r="F103" s="65"/>
      <c r="G103" s="134" t="s">
        <v>218</v>
      </c>
      <c r="H103" s="58">
        <f>VLOOKUP(G103,[1]分布式发票数据!$A:$D,4)</f>
        <v>43603</v>
      </c>
      <c r="I103" s="58">
        <f>VLOOKUP(G103,[1]分布式发票数据!$A:$E,5,FALSE)</f>
        <v>15888.93</v>
      </c>
      <c r="J103" s="20">
        <f>VLOOKUP(G103,[2]分布式发票数据!$A:$D,4,FALSE)</f>
        <v>39392</v>
      </c>
      <c r="K103" s="20">
        <f>VLOOKUP(G103,[2]分布式发票数据!$A:$E,5,FALSE)</f>
        <v>14354.44</v>
      </c>
      <c r="L103" s="84">
        <v>53941</v>
      </c>
      <c r="M103" s="85">
        <v>19656.1</v>
      </c>
      <c r="N103" s="20">
        <f>VLOOKUP(G103,'[7]2022年12月-2023年3月'!$A$4:$E$193,5,FALSE)</f>
        <v>88328.22</v>
      </c>
      <c r="O103" s="20">
        <f t="shared" si="14"/>
        <v>107984.32</v>
      </c>
      <c r="P103" s="86">
        <f>VLOOKUP(G103,[3]分布式发票数据!$A:$E,4,FALSE)</f>
        <v>40728</v>
      </c>
      <c r="Q103" s="86">
        <f>VLOOKUP(G103,[3]分布式发票数据!$A:$E,5,FALSE)</f>
        <v>14841.28</v>
      </c>
      <c r="R103" s="86">
        <f>VLOOKUP(G:G,[4]分布式发票数据!$A:$E,4,FALSE)</f>
        <v>44653</v>
      </c>
      <c r="S103" s="86">
        <f>VLOOKUP(G:G,[4]分布式发票数据!$A:$E,5,FALSE)</f>
        <v>16271.55</v>
      </c>
      <c r="T103" s="86">
        <f>VLOOKUP(G103,[5]分布式发票数据!$A$4:$E$193,4,FALSE)</f>
        <v>51540</v>
      </c>
      <c r="U103" s="86">
        <f>VLOOKUP(G103,[5]分布式发票数据!$A$4:$E$193,5,FALSE)</f>
        <v>18781.18</v>
      </c>
      <c r="V103" s="86">
        <f>VLOOKUP(G103,'[8]2023年4-6月'!$A$4:$E$193,5,FALSE)</f>
        <v>66488.84</v>
      </c>
      <c r="W103" s="86">
        <f t="shared" si="15"/>
        <v>85270.02</v>
      </c>
      <c r="X103" s="86">
        <f>VLOOKUP(G103,[6]分布式发票数据!$A$4:$D$193,4,FALSE)</f>
        <v>42790</v>
      </c>
      <c r="Y103" s="86">
        <f>VLOOKUP(G103,[6]分布式发票数据!$A$4:$E$193,5,FALSE)</f>
        <v>15592.68</v>
      </c>
      <c r="Z103" s="86">
        <f>VLOOKUP(G103,[9]分布式发票数据!$A$4:$E$193,4,FALSE)</f>
        <v>45719</v>
      </c>
      <c r="AA103" s="86">
        <f>VLOOKUP(G103,[9]分布式发票数据!$A$4:$E$193,5,FALSE)</f>
        <v>16660</v>
      </c>
      <c r="AB103" s="86">
        <f>VLOOKUP(G103,[10]分布式发票数据!$A:$D,4,FALSE)</f>
        <v>39653</v>
      </c>
      <c r="AC103" s="86">
        <f>VLOOKUP(G103,[10]分布式发票数据!$A:$E,5,FALSE)</f>
        <v>14449.55</v>
      </c>
      <c r="AD103" s="86">
        <f>VLOOKUP(G103,[12]sheet1!$G:$S,13,FALSE)</f>
        <v>49340</v>
      </c>
      <c r="AE103" s="86">
        <f>VLOOKUP(G103,[12]sheet1!$G:$X,18,FALSE)</f>
        <v>17979.5</v>
      </c>
      <c r="AF103" s="86">
        <f>VLOOKUP(G103,[11]Sheet1!$B:$E,4,FALSE)</f>
        <v>62235.47</v>
      </c>
      <c r="AG103" s="86">
        <f t="shared" ref="AG103:AG134" si="21">AE103+AF103</f>
        <v>80214.97</v>
      </c>
      <c r="AH103" s="86">
        <f>VLOOKUP(G103,[13]Sheet1!$C$1:$H$65536,6,FALSE)</f>
        <v>43217</v>
      </c>
      <c r="AI103" s="86">
        <f>VLOOKUP(G103,[13]Sheet1!$C$1:$I$65536,7,FALSE)</f>
        <v>15748.27</v>
      </c>
      <c r="AJ103" s="86">
        <f>VLOOKUP(G103,[14]Sheet1!$E$1:$I$65536,5,FALSE)</f>
        <v>20986.18</v>
      </c>
      <c r="AK103" s="86">
        <f>VLOOKUP(G103,[15]Sheet1!$E$1:$I$65536,5,FALSE)</f>
        <v>23959.5</v>
      </c>
      <c r="AL103" s="92">
        <f t="shared" si="17"/>
        <v>44945.68</v>
      </c>
      <c r="AM103" s="92">
        <f t="shared" si="18"/>
        <v>60693.95</v>
      </c>
      <c r="AN103" s="1">
        <f>VLOOKUP(G103,[16]分布式营销结算明细接收数据!$E:$K,7,FALSE)</f>
        <v>33052</v>
      </c>
      <c r="AO103" s="1">
        <f>VLOOKUP(G103,[16]分布式营销结算明细接收数据!$E:$O,11,FALSE)</f>
        <v>12044.15</v>
      </c>
      <c r="AP103" s="1">
        <f>VLOOKUP(G103,[16]分布式营销结算明细接收数据!$E:$R,14,FALSE)</f>
        <v>16050.05</v>
      </c>
      <c r="AQ103" s="1">
        <f t="shared" ref="AQ103:AQ134" si="22">AO103+AP103</f>
        <v>28094.2</v>
      </c>
      <c r="AR103" s="95">
        <f t="shared" ref="AR103:AR134" si="23">AQ103+AM103+AG103+AC103+AA103+Y103+W103+S103+Q103+O103+K103+I103</f>
        <v>470315.89</v>
      </c>
    </row>
    <row r="104" s="40" customFormat="1" ht="16" customHeight="1" spans="1:44">
      <c r="A104" s="12">
        <v>99</v>
      </c>
      <c r="B104" s="71"/>
      <c r="C104" s="72" t="s">
        <v>219</v>
      </c>
      <c r="D104" s="96"/>
      <c r="E104" s="63">
        <v>60</v>
      </c>
      <c r="F104" s="65"/>
      <c r="G104" s="134" t="s">
        <v>220</v>
      </c>
      <c r="H104" s="58">
        <f>VLOOKUP(G104,[1]分布式发票数据!$A:$D,4)</f>
        <v>42955</v>
      </c>
      <c r="I104" s="58">
        <f>VLOOKUP(G104,[1]分布式发票数据!$A:$E,5,FALSE)</f>
        <v>15652.8</v>
      </c>
      <c r="J104" s="20">
        <f>VLOOKUP(G104,[2]分布式发票数据!$A:$D,4,FALSE)</f>
        <v>38005</v>
      </c>
      <c r="K104" s="20">
        <f>VLOOKUP(G104,[2]分布式发票数据!$A:$E,5,FALSE)</f>
        <v>13849.02</v>
      </c>
      <c r="L104" s="84">
        <v>50568</v>
      </c>
      <c r="M104" s="85">
        <v>18426.98</v>
      </c>
      <c r="N104" s="20">
        <f>VLOOKUP(G104,'[7]2022年12月-2023年3月'!$A$4:$E$193,5,FALSE)</f>
        <v>85419.47</v>
      </c>
      <c r="O104" s="20">
        <f t="shared" si="14"/>
        <v>103846.45</v>
      </c>
      <c r="P104" s="86">
        <f>VLOOKUP(G104,[3]分布式发票数据!$A:$E,4,FALSE)</f>
        <v>37856</v>
      </c>
      <c r="Q104" s="86">
        <f>VLOOKUP(G104,[3]分布式发票数据!$A:$E,5,FALSE)</f>
        <v>13794.73</v>
      </c>
      <c r="R104" s="86">
        <f>VLOOKUP(G:G,[4]分布式发票数据!$A:$E,4,FALSE)</f>
        <v>37813</v>
      </c>
      <c r="S104" s="86">
        <f>VLOOKUP(G:G,[4]分布式发票数据!$A:$E,5,FALSE)</f>
        <v>13779.06</v>
      </c>
      <c r="T104" s="86">
        <f>VLOOKUP(G104,[5]分布式发票数据!$A$4:$E$193,4,FALSE)</f>
        <v>48492</v>
      </c>
      <c r="U104" s="86">
        <f>VLOOKUP(G104,[5]分布式发票数据!$A$4:$E$193,5,FALSE)</f>
        <v>17670.48</v>
      </c>
      <c r="V104" s="86">
        <f>VLOOKUP(G104,'[8]2023年4-6月'!$A$4:$E$193,5,FALSE)</f>
        <v>60292.58</v>
      </c>
      <c r="W104" s="86">
        <f t="shared" si="15"/>
        <v>77963.06</v>
      </c>
      <c r="X104" s="86">
        <f>VLOOKUP(G104,[6]分布式发票数据!$A$4:$D$193,4,FALSE)</f>
        <v>40099</v>
      </c>
      <c r="Y104" s="86">
        <f>VLOOKUP(G104,[6]分布式发票数据!$A$4:$E$193,5,FALSE)</f>
        <v>14612.08</v>
      </c>
      <c r="Z104" s="86">
        <f>VLOOKUP(G104,[9]分布式发票数据!$A$4:$E$193,4,FALSE)</f>
        <v>44606</v>
      </c>
      <c r="AA104" s="86">
        <f>VLOOKUP(G104,[9]分布式发票数据!$A$4:$E$193,5,FALSE)</f>
        <v>16254.43</v>
      </c>
      <c r="AB104" s="86">
        <f>VLOOKUP(G104,[10]分布式发票数据!$A:$D,4,FALSE)</f>
        <v>39251</v>
      </c>
      <c r="AC104" s="86">
        <f>VLOOKUP(G104,[10]分布式发票数据!$A:$E,5,FALSE)</f>
        <v>14303.06</v>
      </c>
      <c r="AD104" s="86">
        <f>VLOOKUP(G104,[12]sheet1!$G:$S,13,FALSE)</f>
        <v>49284</v>
      </c>
      <c r="AE104" s="86">
        <f>VLOOKUP(G104,[12]sheet1!$G:$X,18,FALSE)</f>
        <v>17959.09</v>
      </c>
      <c r="AF104" s="86">
        <f>VLOOKUP(G104,[11]Sheet1!$B:$E,4,FALSE)</f>
        <v>60193.03</v>
      </c>
      <c r="AG104" s="86">
        <f t="shared" si="21"/>
        <v>78152.12</v>
      </c>
      <c r="AH104" s="86">
        <f>VLOOKUP(G104,[13]Sheet1!$C$1:$H$65536,6,FALSE)</f>
        <v>44309</v>
      </c>
      <c r="AI104" s="86">
        <f>VLOOKUP(G104,[13]Sheet1!$C$1:$I$65536,7,FALSE)</f>
        <v>16146.2</v>
      </c>
      <c r="AJ104" s="86">
        <f>VLOOKUP(G104,[14]Sheet1!$E$1:$I$65536,5,FALSE)</f>
        <v>21516.45</v>
      </c>
      <c r="AK104" s="86">
        <f>VLOOKUP(G104,[15]Sheet1!$E$1:$I$65536,5,FALSE)</f>
        <v>23932.31</v>
      </c>
      <c r="AL104" s="92">
        <f t="shared" si="17"/>
        <v>45448.76</v>
      </c>
      <c r="AM104" s="92">
        <f t="shared" si="18"/>
        <v>61594.96</v>
      </c>
      <c r="AN104" s="1">
        <f>VLOOKUP(G104,[16]分布式营销结算明细接收数据!$E:$K,7,FALSE)</f>
        <v>36376</v>
      </c>
      <c r="AO104" s="1">
        <f>VLOOKUP(G104,[16]分布式营销结算明细接收数据!$E:$O,11,FALSE)</f>
        <v>13255.41</v>
      </c>
      <c r="AP104" s="1">
        <f>VLOOKUP(G104,[16]分布式营销结算明细接收数据!$E:$R,14,FALSE)</f>
        <v>17664.19</v>
      </c>
      <c r="AQ104" s="1">
        <f t="shared" si="22"/>
        <v>30919.6</v>
      </c>
      <c r="AR104" s="95">
        <f t="shared" si="23"/>
        <v>454721.37</v>
      </c>
    </row>
    <row r="105" s="40" customFormat="1" ht="16" customHeight="1" spans="1:44">
      <c r="A105" s="12">
        <v>100</v>
      </c>
      <c r="B105" s="71"/>
      <c r="C105" s="72" t="s">
        <v>221</v>
      </c>
      <c r="D105" s="96"/>
      <c r="E105" s="63">
        <v>49</v>
      </c>
      <c r="F105" s="65"/>
      <c r="G105" s="134" t="s">
        <v>222</v>
      </c>
      <c r="H105" s="58">
        <f>VLOOKUP(G105,[1]分布式发票数据!$A:$D,4)</f>
        <v>16448</v>
      </c>
      <c r="I105" s="58">
        <f>VLOOKUP(G105,[1]分布式发票数据!$A:$E,5,FALSE)</f>
        <v>5993.65</v>
      </c>
      <c r="J105" s="20">
        <f>VLOOKUP(G105,[2]分布式发票数据!$A:$D,4,FALSE)</f>
        <v>15355</v>
      </c>
      <c r="K105" s="20">
        <f>VLOOKUP(G105,[2]分布式发票数据!$A:$E,5,FALSE)</f>
        <v>5595.36</v>
      </c>
      <c r="L105" s="84">
        <v>22326</v>
      </c>
      <c r="M105" s="85">
        <v>8135.59</v>
      </c>
      <c r="N105" s="20">
        <f>VLOOKUP(G105,'[7]2022年12月-2023年3月'!$A$4:$E$193,5,FALSE)</f>
        <v>34352.81</v>
      </c>
      <c r="O105" s="20">
        <f t="shared" si="14"/>
        <v>42488.4</v>
      </c>
      <c r="P105" s="86">
        <f>VLOOKUP(G105,[3]分布式发票数据!$A:$E,4,FALSE)</f>
        <v>16878</v>
      </c>
      <c r="Q105" s="86">
        <f>VLOOKUP(G105,[3]分布式发票数据!$A:$E,5,FALSE)</f>
        <v>6150.34</v>
      </c>
      <c r="R105" s="86">
        <f>VLOOKUP(G:G,[4]分布式发票数据!$A:$E,4,FALSE)</f>
        <v>18724</v>
      </c>
      <c r="S105" s="86">
        <f>VLOOKUP(G:G,[4]分布式发票数据!$A:$E,5,FALSE)</f>
        <v>6823.03</v>
      </c>
      <c r="T105" s="86">
        <f>VLOOKUP(G105,[5]分布式发票数据!$A$4:$E$193,4,FALSE)</f>
        <v>21642</v>
      </c>
      <c r="U105" s="86">
        <f>VLOOKUP(G105,[5]分布式发票数据!$A$4:$E$193,5,FALSE)</f>
        <v>7886.34</v>
      </c>
      <c r="V105" s="86">
        <f>VLOOKUP(G105,'[8]2023年4-6月'!$A$4:$E$193,5,FALSE)</f>
        <v>27797.69</v>
      </c>
      <c r="W105" s="86">
        <f t="shared" si="15"/>
        <v>35684.03</v>
      </c>
      <c r="X105" s="86">
        <f>VLOOKUP(G105,[6]分布式发票数据!$A$4:$D$193,4,FALSE)</f>
        <v>17992</v>
      </c>
      <c r="Y105" s="86">
        <f>VLOOKUP(G105,[6]分布式发票数据!$A$4:$E$193,5,FALSE)</f>
        <v>6556.28</v>
      </c>
      <c r="Z105" s="86">
        <f>VLOOKUP(G105,[9]分布式发票数据!$A$4:$E$193,4,FALSE)</f>
        <v>19417</v>
      </c>
      <c r="AA105" s="86">
        <f>VLOOKUP(G105,[9]分布式发票数据!$A$4:$E$193,5,FALSE)</f>
        <v>7075.55</v>
      </c>
      <c r="AB105" s="86">
        <f>VLOOKUP(G105,[10]分布式发票数据!$A:$D,4,FALSE)</f>
        <v>16608</v>
      </c>
      <c r="AC105" s="86">
        <f>VLOOKUP(G105,[10]分布式发票数据!$A:$E,5,FALSE)</f>
        <v>6051.96</v>
      </c>
      <c r="AD105" s="86">
        <f>VLOOKUP(G105,[12]sheet1!$G:$S,13,FALSE)</f>
        <v>20610</v>
      </c>
      <c r="AE105" s="86">
        <f>VLOOKUP(G105,[12]sheet1!$G:$X,18,FALSE)</f>
        <v>7510.28</v>
      </c>
      <c r="AF105" s="86">
        <f>VLOOKUP(G105,[11]Sheet1!$B:$E,4,FALSE)</f>
        <v>26230.66</v>
      </c>
      <c r="AG105" s="86">
        <f t="shared" si="21"/>
        <v>33740.94</v>
      </c>
      <c r="AH105" s="86">
        <f>VLOOKUP(G105,[13]Sheet1!$C$1:$H$65536,6,FALSE)</f>
        <v>17624</v>
      </c>
      <c r="AI105" s="86">
        <f>VLOOKUP(G105,[13]Sheet1!$C$1:$I$65536,7,FALSE)</f>
        <v>6422.19</v>
      </c>
      <c r="AJ105" s="86">
        <f>VLOOKUP(G105,[14]Sheet1!$E$1:$I$65536,5,FALSE)</f>
        <v>8558.21</v>
      </c>
      <c r="AK105" s="86">
        <f>VLOOKUP(G105,[15]Sheet1!$E$1:$I$65536,5,FALSE)</f>
        <v>10008.22</v>
      </c>
      <c r="AL105" s="92">
        <f t="shared" si="17"/>
        <v>18566.43</v>
      </c>
      <c r="AM105" s="92">
        <f t="shared" si="18"/>
        <v>24988.62</v>
      </c>
      <c r="AN105" s="1">
        <f>VLOOKUP(G105,[16]分布式营销结算明细接收数据!$E:$K,7,FALSE)</f>
        <v>12552</v>
      </c>
      <c r="AO105" s="1">
        <f>VLOOKUP(G105,[16]分布式营销结算明细接收数据!$E:$O,11,FALSE)</f>
        <v>4573.95</v>
      </c>
      <c r="AP105" s="1">
        <f>VLOOKUP(G105,[16]分布式营销结算明细接收数据!$E:$R,14,FALSE)</f>
        <v>6095.25</v>
      </c>
      <c r="AQ105" s="1">
        <f t="shared" si="22"/>
        <v>10669.2</v>
      </c>
      <c r="AR105" s="95">
        <f t="shared" si="23"/>
        <v>191817.36</v>
      </c>
    </row>
    <row r="106" s="40" customFormat="1" ht="16" customHeight="1" spans="1:44">
      <c r="A106" s="12">
        <v>101</v>
      </c>
      <c r="B106" s="71"/>
      <c r="C106" s="72"/>
      <c r="D106" s="96"/>
      <c r="E106" s="63"/>
      <c r="F106" s="65"/>
      <c r="G106" s="134" t="s">
        <v>223</v>
      </c>
      <c r="H106" s="58">
        <f>VLOOKUP(G106,[1]分布式发票数据!$A:$D,4)</f>
        <v>40853</v>
      </c>
      <c r="I106" s="58">
        <f>VLOOKUP(G106,[1]分布式发票数据!$A:$E,5,FALSE)</f>
        <v>14886.83</v>
      </c>
      <c r="J106" s="20">
        <f>VLOOKUP(G106,[2]分布式发票数据!$A:$D,4,FALSE)</f>
        <v>37416</v>
      </c>
      <c r="K106" s="20">
        <f>VLOOKUP(G106,[2]分布式发票数据!$A:$E,5,FALSE)</f>
        <v>13634.39</v>
      </c>
      <c r="L106" s="84">
        <v>53022</v>
      </c>
      <c r="M106" s="85">
        <v>19321.22</v>
      </c>
      <c r="N106" s="20">
        <f>VLOOKUP(G106,'[7]2022年12月-2023年3月'!$A$4:$E$193,5,FALSE)</f>
        <v>83861.66</v>
      </c>
      <c r="O106" s="20">
        <f t="shared" si="14"/>
        <v>103182.88</v>
      </c>
      <c r="P106" s="86">
        <f>VLOOKUP(G106,[3]分布式发票数据!$A:$E,4,FALSE)</f>
        <v>40130</v>
      </c>
      <c r="Q106" s="86">
        <f>VLOOKUP(G106,[3]分布式发票数据!$A:$E,5,FALSE)</f>
        <v>14623.37</v>
      </c>
      <c r="R106" s="86">
        <f>VLOOKUP(G:G,[4]分布式发票数据!$A:$E,4,FALSE)</f>
        <v>44560</v>
      </c>
      <c r="S106" s="86">
        <f>VLOOKUP(G:G,[4]分布式发票数据!$A:$E,5,FALSE)</f>
        <v>16237.66</v>
      </c>
      <c r="T106" s="86">
        <f>VLOOKUP(G106,[5]分布式发票数据!$A$4:$E$193,4,FALSE)</f>
        <v>51306</v>
      </c>
      <c r="U106" s="86">
        <f>VLOOKUP(G106,[5]分布式发票数据!$A$4:$E$193,5,FALSE)</f>
        <v>18695.91</v>
      </c>
      <c r="V106" s="86">
        <f>VLOOKUP(G106,'[8]2023年4-6月'!$A$4:$E$193,5,FALSE)</f>
        <v>66039.66</v>
      </c>
      <c r="W106" s="86">
        <f t="shared" si="15"/>
        <v>84735.57</v>
      </c>
      <c r="X106" s="86">
        <f>VLOOKUP(G106,[6]分布式发票数据!$A$4:$D$193,4,FALSE)</f>
        <v>42610</v>
      </c>
      <c r="Y106" s="86">
        <f>VLOOKUP(G106,[6]分布式发票数据!$A$4:$E$193,5,FALSE)</f>
        <v>15527.08</v>
      </c>
      <c r="Z106" s="86">
        <f>VLOOKUP(G106,[9]分布式发票数据!$A$4:$E$193,4,FALSE)</f>
        <v>45451</v>
      </c>
      <c r="AA106" s="86">
        <f>VLOOKUP(G106,[9]分布式发票数据!$A$4:$E$193,5,FALSE)</f>
        <v>16562.34</v>
      </c>
      <c r="AB106" s="86">
        <f>VLOOKUP(G106,[10]分布式发票数据!$A:$D,4,FALSE)</f>
        <v>38683</v>
      </c>
      <c r="AC106" s="86">
        <f>VLOOKUP(G106,[10]分布式发票数据!$A:$E,5,FALSE)</f>
        <v>14096.09</v>
      </c>
      <c r="AD106" s="86">
        <f>VLOOKUP(G106,[12]sheet1!$G:$S,13,FALSE)</f>
        <v>48406</v>
      </c>
      <c r="AE106" s="86">
        <f>VLOOKUP(G106,[12]sheet1!$G:$X,18,FALSE)</f>
        <v>17639.15</v>
      </c>
      <c r="AF106" s="86">
        <f>VLOOKUP(G106,[11]Sheet1!$B:$E,4,FALSE)</f>
        <v>61546.89</v>
      </c>
      <c r="AG106" s="86">
        <f t="shared" si="21"/>
        <v>79186.04</v>
      </c>
      <c r="AH106" s="86">
        <f>VLOOKUP(G106,[13]Sheet1!$C$1:$H$65536,6,FALSE)</f>
        <v>42296</v>
      </c>
      <c r="AI106" s="86">
        <f>VLOOKUP(G106,[13]Sheet1!$C$1:$I$65536,7,FALSE)</f>
        <v>15412.66</v>
      </c>
      <c r="AJ106" s="86">
        <f>VLOOKUP(G106,[14]Sheet1!$E$1:$I$65536,5,FALSE)</f>
        <v>20538.94</v>
      </c>
      <c r="AK106" s="86">
        <f>VLOOKUP(G106,[15]Sheet1!$E$1:$I$65536,5,FALSE)</f>
        <v>23505.95</v>
      </c>
      <c r="AL106" s="92">
        <f t="shared" si="17"/>
        <v>44044.89</v>
      </c>
      <c r="AM106" s="92">
        <f t="shared" si="18"/>
        <v>59457.55</v>
      </c>
      <c r="AN106" s="1">
        <f>VLOOKUP(G106,[16]分布式营销结算明细接收数据!$E:$K,7,FALSE)</f>
        <v>32287</v>
      </c>
      <c r="AO106" s="1">
        <f>VLOOKUP(G106,[16]分布式营销结算明细接收数据!$E:$O,11,FALSE)</f>
        <v>11765.38</v>
      </c>
      <c r="AP106" s="1">
        <f>VLOOKUP(G106,[16]分布式营销结算明细接收数据!$E:$R,14,FALSE)</f>
        <v>15678.57</v>
      </c>
      <c r="AQ106" s="1">
        <f t="shared" si="22"/>
        <v>27443.95</v>
      </c>
      <c r="AR106" s="95">
        <f t="shared" si="23"/>
        <v>459573.75</v>
      </c>
    </row>
    <row r="107" s="40" customFormat="1" ht="16" customHeight="1" spans="1:44">
      <c r="A107" s="12">
        <v>102</v>
      </c>
      <c r="B107" s="71"/>
      <c r="C107" s="72"/>
      <c r="D107" s="96"/>
      <c r="E107" s="63"/>
      <c r="F107" s="65"/>
      <c r="G107" s="134" t="s">
        <v>224</v>
      </c>
      <c r="H107" s="58">
        <f>VLOOKUP(G107,[1]分布式发票数据!$A:$D,4)</f>
        <v>33730</v>
      </c>
      <c r="I107" s="58">
        <f>VLOOKUP(G107,[1]分布式发票数据!$A:$E,5,FALSE)</f>
        <v>12291.21</v>
      </c>
      <c r="J107" s="20">
        <f>VLOOKUP(G107,[2]分布式发票数据!$A:$D,4,FALSE)</f>
        <v>33434</v>
      </c>
      <c r="K107" s="20">
        <f>VLOOKUP(G107,[2]分布式发票数据!$A:$E,5,FALSE)</f>
        <v>12183.35</v>
      </c>
      <c r="L107" s="84">
        <v>48851</v>
      </c>
      <c r="M107" s="85">
        <v>17801.3</v>
      </c>
      <c r="N107" s="20">
        <f>VLOOKUP(G107,'[7]2022年12月-2023年3月'!$A$4:$E$193,5,FALSE)</f>
        <v>72267.97</v>
      </c>
      <c r="O107" s="20">
        <f t="shared" si="14"/>
        <v>90069.27</v>
      </c>
      <c r="P107" s="86">
        <f>VLOOKUP(G107,[3]分布式发票数据!$A:$E,4,FALSE)</f>
        <v>37181</v>
      </c>
      <c r="Q107" s="86">
        <f>VLOOKUP(G107,[3]分布式发票数据!$A:$E,5,FALSE)</f>
        <v>13548.76</v>
      </c>
      <c r="R107" s="86">
        <f>VLOOKUP(G:G,[4]分布式发票数据!$A:$E,4,FALSE)</f>
        <v>41287</v>
      </c>
      <c r="S107" s="86">
        <f>VLOOKUP(G:G,[4]分布式发票数据!$A:$E,5,FALSE)</f>
        <v>15044.98</v>
      </c>
      <c r="T107" s="86">
        <f>VLOOKUP(G107,[5]分布式发票数据!$A$4:$E$193,4,FALSE)</f>
        <v>51252</v>
      </c>
      <c r="U107" s="86">
        <f>VLOOKUP(G107,[5]分布式发票数据!$A$4:$E$193,5,FALSE)</f>
        <v>18676.23</v>
      </c>
      <c r="V107" s="86">
        <f>VLOOKUP(G107,'[8]2023年4-6月'!$A$4:$E$193,5,FALSE)</f>
        <v>62992.03</v>
      </c>
      <c r="W107" s="86">
        <f t="shared" si="15"/>
        <v>81668.26</v>
      </c>
      <c r="X107" s="86">
        <f>VLOOKUP(G107,[6]分布式发票数据!$A$4:$D$193,4,FALSE)</f>
        <v>42590</v>
      </c>
      <c r="Y107" s="86">
        <f>VLOOKUP(G107,[6]分布式发票数据!$A$4:$E$193,5,FALSE)</f>
        <v>15519.8</v>
      </c>
      <c r="Z107" s="86">
        <f>VLOOKUP(G107,[9]分布式发票数据!$A$4:$E$193,4,FALSE)</f>
        <v>45913</v>
      </c>
      <c r="AA107" s="86">
        <f>VLOOKUP(G107,[9]分布式发票数据!$A$4:$E$193,5,FALSE)</f>
        <v>16730.7</v>
      </c>
      <c r="AB107" s="86">
        <f>VLOOKUP(G107,[10]分布式发票数据!$A:$D,4,FALSE)</f>
        <v>39164</v>
      </c>
      <c r="AC107" s="86">
        <f>VLOOKUP(G107,[10]分布式发票数据!$A:$E,5,FALSE)</f>
        <v>14271.36</v>
      </c>
      <c r="AD107" s="86">
        <f>VLOOKUP(G107,[12]sheet1!$G:$S,13,FALSE)</f>
        <v>47854</v>
      </c>
      <c r="AE107" s="86">
        <f>VLOOKUP(G107,[12]sheet1!$G:$X,18,FALSE)</f>
        <v>17438</v>
      </c>
      <c r="AF107" s="86">
        <f>VLOOKUP(G107,[11]Sheet1!$B:$E,4,FALSE)</f>
        <v>61995.09</v>
      </c>
      <c r="AG107" s="86">
        <f t="shared" si="21"/>
        <v>79433.09</v>
      </c>
      <c r="AH107" s="86">
        <f>VLOOKUP(G107,[13]Sheet1!$C$1:$H$65536,6,FALSE)</f>
        <v>38956</v>
      </c>
      <c r="AI107" s="86">
        <f>VLOOKUP(G107,[13]Sheet1!$C$1:$I$65536,7,FALSE)</f>
        <v>14195.57</v>
      </c>
      <c r="AJ107" s="86">
        <f>VLOOKUP(G107,[14]Sheet1!$E$1:$I$65536,5,FALSE)</f>
        <v>18917.03</v>
      </c>
      <c r="AK107" s="86">
        <f>VLOOKUP(G107,[15]Sheet1!$E$1:$I$65536,5,FALSE)</f>
        <v>23237.9</v>
      </c>
      <c r="AL107" s="92">
        <f t="shared" si="17"/>
        <v>42154.93</v>
      </c>
      <c r="AM107" s="92">
        <f t="shared" si="18"/>
        <v>56350.5</v>
      </c>
      <c r="AN107" s="1">
        <f>VLOOKUP(G107,[16]分布式营销结算明细接收数据!$E:$K,7,FALSE)</f>
        <v>26478</v>
      </c>
      <c r="AO107" s="1">
        <f>VLOOKUP(G107,[16]分布式营销结算明细接收数据!$E:$O,11,FALSE)</f>
        <v>9648.58</v>
      </c>
      <c r="AP107" s="1">
        <f>VLOOKUP(G107,[16]分布式营销结算明细接收数据!$E:$R,14,FALSE)</f>
        <v>12857.72</v>
      </c>
      <c r="AQ107" s="1">
        <f t="shared" si="22"/>
        <v>22506.3</v>
      </c>
      <c r="AR107" s="95">
        <f t="shared" si="23"/>
        <v>429617.58</v>
      </c>
    </row>
    <row r="108" s="40" customFormat="1" ht="16" customHeight="1" spans="1:44">
      <c r="A108" s="12">
        <v>103</v>
      </c>
      <c r="B108" s="71"/>
      <c r="C108" s="72"/>
      <c r="D108" s="96"/>
      <c r="E108" s="63"/>
      <c r="F108" s="65"/>
      <c r="G108" s="134" t="s">
        <v>225</v>
      </c>
      <c r="H108" s="58">
        <f>VLOOKUP(G108,[1]分布式发票数据!$A:$D,4)</f>
        <v>41044</v>
      </c>
      <c r="I108" s="58">
        <f>VLOOKUP(G108,[1]分布式发票数据!$A:$E,5,FALSE)</f>
        <v>14956.43</v>
      </c>
      <c r="J108" s="20">
        <f>VLOOKUP(G108,[2]分布式发票数据!$A:$D,4,FALSE)</f>
        <v>37614</v>
      </c>
      <c r="K108" s="20">
        <f>VLOOKUP(G108,[2]分布式发票数据!$A:$E,5,FALSE)</f>
        <v>13706.54</v>
      </c>
      <c r="L108" s="84">
        <v>52319</v>
      </c>
      <c r="M108" s="85">
        <v>19065.04</v>
      </c>
      <c r="N108" s="20">
        <f>VLOOKUP(G108,'[7]2022年12月-2023年3月'!$A$4:$E$193,5,FALSE)</f>
        <v>83971.9</v>
      </c>
      <c r="O108" s="20">
        <f t="shared" si="14"/>
        <v>103036.94</v>
      </c>
      <c r="P108" s="86">
        <f>VLOOKUP(G108,[3]分布式发票数据!$A:$E,4,FALSE)</f>
        <v>40098</v>
      </c>
      <c r="Q108" s="86">
        <f>VLOOKUP(G108,[3]分布式发票数据!$A:$E,5,FALSE)</f>
        <v>14611.71</v>
      </c>
      <c r="R108" s="86">
        <f>VLOOKUP(G:G,[4]分布式发票数据!$A:$E,4,FALSE)</f>
        <v>44596</v>
      </c>
      <c r="S108" s="86">
        <f>VLOOKUP(G:G,[4]分布式发票数据!$A:$E,5,FALSE)</f>
        <v>16250.78</v>
      </c>
      <c r="T108" s="86">
        <f>VLOOKUP(G108,[5]分布式发票数据!$A$4:$E$193,4,FALSE)</f>
        <v>51898</v>
      </c>
      <c r="U108" s="86">
        <f>VLOOKUP(G108,[5]分布式发票数据!$A$4:$E$193,5,FALSE)</f>
        <v>18911.63</v>
      </c>
      <c r="V108" s="86">
        <f>VLOOKUP(G108,'[8]2023年4-6月'!$A$4:$E$193,5,FALSE)</f>
        <v>66329.08</v>
      </c>
      <c r="W108" s="86">
        <f t="shared" si="15"/>
        <v>85240.71</v>
      </c>
      <c r="X108" s="86">
        <f>VLOOKUP(G108,[6]分布式发票数据!$A$4:$D$193,4,FALSE)</f>
        <v>43195</v>
      </c>
      <c r="Y108" s="86">
        <f>VLOOKUP(G108,[6]分布式发票数据!$A$4:$E$193,5,FALSE)</f>
        <v>15740.26</v>
      </c>
      <c r="Z108" s="86">
        <f>VLOOKUP(G108,[9]分布式发票数据!$A$4:$E$193,4,FALSE)</f>
        <v>45863</v>
      </c>
      <c r="AA108" s="86">
        <f>VLOOKUP(G108,[9]分布式发票数据!$A$4:$E$193,5,FALSE)</f>
        <v>16712.48</v>
      </c>
      <c r="AB108" s="86">
        <f>VLOOKUP(G108,[10]分布式发票数据!$A:$D,4,FALSE)</f>
        <v>39552</v>
      </c>
      <c r="AC108" s="86">
        <f>VLOOKUP(G108,[10]分布式发票数据!$A:$E,5,FALSE)</f>
        <v>14412.75</v>
      </c>
      <c r="AD108" s="86">
        <f>VLOOKUP(G108,[12]sheet1!$G:$S,13,FALSE)</f>
        <v>49272</v>
      </c>
      <c r="AE108" s="86">
        <f>VLOOKUP(G108,[12]sheet1!$G:$X,18,FALSE)</f>
        <v>17954.72</v>
      </c>
      <c r="AF108" s="86">
        <f>VLOOKUP(G108,[11]Sheet1!$B:$E,4,FALSE)</f>
        <v>62453.01</v>
      </c>
      <c r="AG108" s="86">
        <f t="shared" si="21"/>
        <v>80407.73</v>
      </c>
      <c r="AH108" s="86">
        <f>VLOOKUP(G108,[13]Sheet1!$C$1:$H$65536,6,FALSE)</f>
        <v>43150</v>
      </c>
      <c r="AI108" s="86">
        <f>VLOOKUP(G108,[13]Sheet1!$C$1:$I$65536,7,FALSE)</f>
        <v>15723.86</v>
      </c>
      <c r="AJ108" s="86">
        <f>VLOOKUP(G108,[14]Sheet1!$E$1:$I$65536,5,FALSE)</f>
        <v>20953.64</v>
      </c>
      <c r="AK108" s="86">
        <f>VLOOKUP(G108,[15]Sheet1!$E$1:$I$65536,5,FALSE)</f>
        <v>23926.48</v>
      </c>
      <c r="AL108" s="92">
        <f t="shared" si="17"/>
        <v>44880.12</v>
      </c>
      <c r="AM108" s="92">
        <f t="shared" si="18"/>
        <v>60603.98</v>
      </c>
      <c r="AN108" s="1">
        <f>VLOOKUP(G108,[16]分布式营销结算明细接收数据!$E:$K,7,FALSE)</f>
        <v>33083</v>
      </c>
      <c r="AO108" s="1">
        <f>VLOOKUP(G108,[16]分布式营销结算明细接收数据!$E:$O,11,FALSE)</f>
        <v>12055.45</v>
      </c>
      <c r="AP108" s="1">
        <f>VLOOKUP(G108,[16]分布式营销结算明细接收数据!$E:$R,14,FALSE)</f>
        <v>16065.1</v>
      </c>
      <c r="AQ108" s="1">
        <f t="shared" si="22"/>
        <v>28120.55</v>
      </c>
      <c r="AR108" s="95">
        <f t="shared" si="23"/>
        <v>463800.86</v>
      </c>
    </row>
    <row r="109" s="40" customFormat="1" ht="16" customHeight="1" spans="1:44">
      <c r="A109" s="12">
        <v>104</v>
      </c>
      <c r="B109" s="71"/>
      <c r="C109" s="72"/>
      <c r="D109" s="96"/>
      <c r="E109" s="63"/>
      <c r="F109" s="65"/>
      <c r="G109" s="134" t="s">
        <v>226</v>
      </c>
      <c r="H109" s="58">
        <f>VLOOKUP(G109,[1]分布式发票数据!$A:$D,4)</f>
        <v>38426</v>
      </c>
      <c r="I109" s="58">
        <f>VLOOKUP(G109,[1]分布式发票数据!$A:$E,5,FALSE)</f>
        <v>14002.43</v>
      </c>
      <c r="J109" s="20">
        <f>VLOOKUP(G109,[2]分布式发票数据!$A:$D,4,FALSE)</f>
        <v>35370</v>
      </c>
      <c r="K109" s="20">
        <f>VLOOKUP(G109,[2]分布式发票数据!$A:$E,5,FALSE)</f>
        <v>12888.83</v>
      </c>
      <c r="L109" s="84">
        <v>49666</v>
      </c>
      <c r="M109" s="85">
        <v>18098.29</v>
      </c>
      <c r="N109" s="20">
        <f>VLOOKUP(G109,'[7]2022年12月-2023年3月'!$A$4:$E$193,5,FALSE)</f>
        <v>78768.21</v>
      </c>
      <c r="O109" s="20">
        <f t="shared" si="14"/>
        <v>96866.5</v>
      </c>
      <c r="P109" s="86">
        <f>VLOOKUP(G109,[3]分布式发票数据!$A:$E,4,FALSE)</f>
        <v>37573</v>
      </c>
      <c r="Q109" s="86">
        <f>VLOOKUP(G109,[3]分布式发票数据!$A:$E,5,FALSE)</f>
        <v>13691.6</v>
      </c>
      <c r="R109" s="86">
        <f>VLOOKUP(G:G,[4]分布式发票数据!$A:$E,4,FALSE)</f>
        <v>41616</v>
      </c>
      <c r="S109" s="86">
        <f>VLOOKUP(G:G,[4]分布式发票数据!$A:$E,5,FALSE)</f>
        <v>15164.87</v>
      </c>
      <c r="T109" s="86">
        <f>VLOOKUP(G109,[5]分布式发票数据!$A$4:$E$193,4,FALSE)</f>
        <v>51439</v>
      </c>
      <c r="U109" s="86">
        <f>VLOOKUP(G109,[5]分布式发票数据!$A$4:$E$193,5,FALSE)</f>
        <v>18744.37</v>
      </c>
      <c r="V109" s="86">
        <f>VLOOKUP(G109,'[8]2023年4-6月'!$A$4:$E$193,5,FALSE)</f>
        <v>63432.96</v>
      </c>
      <c r="W109" s="86">
        <f t="shared" si="15"/>
        <v>82177.33</v>
      </c>
      <c r="X109" s="86">
        <f>VLOOKUP(G109,[6]分布式发票数据!$A$4:$D$193,4,FALSE)</f>
        <v>42682</v>
      </c>
      <c r="Y109" s="86">
        <f>VLOOKUP(G109,[6]分布式发票数据!$A$4:$E$193,5,FALSE)</f>
        <v>15553.32</v>
      </c>
      <c r="Z109" s="86">
        <f>VLOOKUP(G109,[9]分布式发票数据!$A$4:$E$193,4,FALSE)</f>
        <v>45882</v>
      </c>
      <c r="AA109" s="86">
        <f>VLOOKUP(G109,[9]分布式发票数据!$A$4:$E$193,5,FALSE)</f>
        <v>16719.4</v>
      </c>
      <c r="AB109" s="86">
        <f>VLOOKUP(G109,[10]分布式发票数据!$A:$D,4,FALSE)</f>
        <v>39240</v>
      </c>
      <c r="AC109" s="86">
        <f>VLOOKUP(G109,[10]分布式发票数据!$A:$E,5,FALSE)</f>
        <v>14299.06</v>
      </c>
      <c r="AD109" s="86">
        <f>VLOOKUP(G109,[12]sheet1!$G:$S,13,FALSE)</f>
        <v>48979</v>
      </c>
      <c r="AE109" s="86">
        <f>VLOOKUP(G109,[12]sheet1!$G:$X,18,FALSE)</f>
        <v>17847.95</v>
      </c>
      <c r="AF109" s="86">
        <f>VLOOKUP(G109,[11]Sheet1!$B:$E,4,FALSE)</f>
        <v>62061.62</v>
      </c>
      <c r="AG109" s="86">
        <f t="shared" si="21"/>
        <v>79909.57</v>
      </c>
      <c r="AH109" s="86">
        <f>VLOOKUP(G109,[13]Sheet1!$C$1:$H$65536,6,FALSE)</f>
        <v>42558</v>
      </c>
      <c r="AI109" s="86">
        <f>VLOOKUP(G109,[13]Sheet1!$C$1:$I$65536,7,FALSE)</f>
        <v>15508.14</v>
      </c>
      <c r="AJ109" s="86">
        <f>VLOOKUP(G109,[14]Sheet1!$E$1:$I$65536,5,FALSE)</f>
        <v>20666.16</v>
      </c>
      <c r="AK109" s="86">
        <f>VLOOKUP(G109,[15]Sheet1!$E$1:$I$65536,5,FALSE)</f>
        <v>23784.2</v>
      </c>
      <c r="AL109" s="92">
        <f t="shared" si="17"/>
        <v>44450.36</v>
      </c>
      <c r="AM109" s="92">
        <f t="shared" si="18"/>
        <v>59958.5</v>
      </c>
      <c r="AN109" s="1">
        <f>VLOOKUP(G109,[16]分布式营销结算明细接收数据!$E:$K,7,FALSE)</f>
        <v>30739</v>
      </c>
      <c r="AO109" s="1">
        <f>VLOOKUP(G109,[16]分布式营销结算明细接收数据!$E:$O,11,FALSE)</f>
        <v>11201.29</v>
      </c>
      <c r="AP109" s="1">
        <f>VLOOKUP(G109,[16]分布式营销结算明细接收数据!$E:$R,14,FALSE)</f>
        <v>14926.86</v>
      </c>
      <c r="AQ109" s="1">
        <f t="shared" si="22"/>
        <v>26128.15</v>
      </c>
      <c r="AR109" s="95">
        <f t="shared" si="23"/>
        <v>447359.56</v>
      </c>
    </row>
    <row r="110" s="40" customFormat="1" ht="16" customHeight="1" spans="1:44">
      <c r="A110" s="12">
        <v>105</v>
      </c>
      <c r="B110" s="71"/>
      <c r="C110" s="72" t="s">
        <v>227</v>
      </c>
      <c r="D110" s="96"/>
      <c r="E110" s="63">
        <v>30</v>
      </c>
      <c r="F110" s="65"/>
      <c r="G110" s="134" t="s">
        <v>228</v>
      </c>
      <c r="H110" s="58">
        <f>VLOOKUP(G110,[1]分布式发票数据!$A:$D,4)</f>
        <v>42796</v>
      </c>
      <c r="I110" s="58">
        <f>VLOOKUP(G110,[1]分布式发票数据!$A:$E,5,FALSE)</f>
        <v>15594.86</v>
      </c>
      <c r="J110" s="20">
        <f>VLOOKUP(G110,[2]分布式发票数据!$A:$D,4,FALSE)</f>
        <v>38717</v>
      </c>
      <c r="K110" s="20">
        <f>VLOOKUP(G110,[2]分布式发票数据!$A:$E,5,FALSE)</f>
        <v>14108.47</v>
      </c>
      <c r="L110" s="84">
        <v>53387</v>
      </c>
      <c r="M110" s="85">
        <v>19454.22</v>
      </c>
      <c r="N110" s="20">
        <f>VLOOKUP(G110,'[7]2022年12月-2023年3月'!$A$4:$E$193,5,FALSE)</f>
        <v>86518.39</v>
      </c>
      <c r="O110" s="20">
        <f t="shared" si="14"/>
        <v>105972.61</v>
      </c>
      <c r="P110" s="86">
        <f>VLOOKUP(G110,[3]分布式发票数据!$A:$E,4,FALSE)</f>
        <v>40292</v>
      </c>
      <c r="Q110" s="86">
        <f>VLOOKUP(G110,[3]分布式发票数据!$A:$E,5,FALSE)</f>
        <v>14682.4</v>
      </c>
      <c r="R110" s="86">
        <f>VLOOKUP(G:G,[4]分布式发票数据!$A:$E,4,FALSE)</f>
        <v>44521</v>
      </c>
      <c r="S110" s="86">
        <f>VLOOKUP(G:G,[4]分布式发票数据!$A:$E,5,FALSE)</f>
        <v>16223.45</v>
      </c>
      <c r="T110" s="86">
        <f>VLOOKUP(G110,[5]分布式发票数据!$A$4:$E$193,4,FALSE)</f>
        <v>51372</v>
      </c>
      <c r="U110" s="86">
        <f>VLOOKUP(G110,[5]分布式发票数据!$A$4:$E$193,5,FALSE)</f>
        <v>18719.96</v>
      </c>
      <c r="V110" s="86">
        <f>VLOOKUP(G110,'[8]2023年4-6月'!$A$4:$E$193,5,FALSE)</f>
        <v>66131.44</v>
      </c>
      <c r="W110" s="86">
        <f t="shared" si="15"/>
        <v>84851.4</v>
      </c>
      <c r="X110" s="86">
        <f>VLOOKUP(G110,[6]分布式发票数据!$A$4:$D$193,4,FALSE)</f>
        <v>42805</v>
      </c>
      <c r="Y110" s="86">
        <f>VLOOKUP(G110,[6]分布式发票数据!$A$4:$E$193,5,FALSE)</f>
        <v>15598.14</v>
      </c>
      <c r="Z110" s="86">
        <f>VLOOKUP(G110,[9]分布式发票数据!$A$4:$E$193,4,FALSE)</f>
        <v>46501</v>
      </c>
      <c r="AA110" s="86">
        <f>VLOOKUP(G110,[9]分布式发票数据!$A$4:$E$193,5,FALSE)</f>
        <v>16944.96</v>
      </c>
      <c r="AB110" s="86">
        <f>VLOOKUP(G110,[10]分布式发票数据!$A:$D,4,FALSE)</f>
        <v>39995</v>
      </c>
      <c r="AC110" s="86">
        <f>VLOOKUP(G110,[10]分布式发票数据!$A:$E,5,FALSE)</f>
        <v>14574.18</v>
      </c>
      <c r="AD110" s="86">
        <f>VLOOKUP(G110,[12]sheet1!$G:$S,13,FALSE)</f>
        <v>50036</v>
      </c>
      <c r="AE110" s="86">
        <f>VLOOKUP(G110,[12]sheet1!$G:$X,18,FALSE)</f>
        <v>18233.12</v>
      </c>
      <c r="AF110" s="86">
        <f>VLOOKUP(G110,[11]Sheet1!$B:$E,4,FALSE)</f>
        <v>62788.57</v>
      </c>
      <c r="AG110" s="86">
        <f t="shared" si="21"/>
        <v>81021.69</v>
      </c>
      <c r="AH110" s="86">
        <f>VLOOKUP(G110,[13]Sheet1!$C$1:$H$65536,6,FALSE)</f>
        <v>43751</v>
      </c>
      <c r="AI110" s="86">
        <f>VLOOKUP(G110,[13]Sheet1!$C$1:$I$65536,7,FALSE)</f>
        <v>15942.86</v>
      </c>
      <c r="AJ110" s="86">
        <f>VLOOKUP(G110,[14]Sheet1!$E$1:$I$65536,5,FALSE)</f>
        <v>21245.49</v>
      </c>
      <c r="AK110" s="86">
        <f>VLOOKUP(G110,[15]Sheet1!$E$1:$I$65536,5,FALSE)</f>
        <v>24297.48</v>
      </c>
      <c r="AL110" s="92">
        <f t="shared" si="17"/>
        <v>45542.97</v>
      </c>
      <c r="AM110" s="92">
        <f t="shared" si="18"/>
        <v>61485.83</v>
      </c>
      <c r="AN110" s="1">
        <f>VLOOKUP(G110,[16]分布式营销结算明细接收数据!$E:$K,7,FALSE)</f>
        <v>33793</v>
      </c>
      <c r="AO110" s="1">
        <f>VLOOKUP(G110,[16]分布式营销结算明细接收数据!$E:$O,11,FALSE)</f>
        <v>12314.17</v>
      </c>
      <c r="AP110" s="1">
        <f>VLOOKUP(G110,[16]分布式营销结算明细接收数据!$E:$R,14,FALSE)</f>
        <v>16409.88</v>
      </c>
      <c r="AQ110" s="1">
        <f t="shared" si="22"/>
        <v>28724.05</v>
      </c>
      <c r="AR110" s="95">
        <f t="shared" si="23"/>
        <v>469782.04</v>
      </c>
    </row>
    <row r="111" ht="16" customHeight="1" spans="1:44">
      <c r="A111" s="12">
        <v>106</v>
      </c>
      <c r="B111" s="71"/>
      <c r="C111" s="70" t="s">
        <v>229</v>
      </c>
      <c r="D111" s="56"/>
      <c r="E111" s="56"/>
      <c r="F111" s="57">
        <v>300</v>
      </c>
      <c r="G111" s="3" t="s">
        <v>230</v>
      </c>
      <c r="H111" s="58">
        <f>VLOOKUP(G111,[1]分布式发票数据!$A:$D,4)</f>
        <v>37613</v>
      </c>
      <c r="I111" s="58">
        <f>VLOOKUP(G111,[1]分布式发票数据!$A:$E,5,FALSE)</f>
        <v>13706.18</v>
      </c>
      <c r="J111" s="20">
        <f>VLOOKUP(G111,[2]分布式发票数据!$A:$D,4,FALSE)</f>
        <v>34721</v>
      </c>
      <c r="K111" s="20">
        <f>VLOOKUP(G111,[2]分布式发票数据!$A:$E,5,FALSE)</f>
        <v>12652.33</v>
      </c>
      <c r="L111" s="84">
        <v>49709</v>
      </c>
      <c r="M111" s="85">
        <v>18113.96</v>
      </c>
      <c r="N111" s="20">
        <f>VLOOKUP(G111,'[7]2022年12月-2023年3月'!$A$4:$E$193,5,FALSE)</f>
        <v>98592.03</v>
      </c>
      <c r="O111" s="20">
        <f t="shared" si="14"/>
        <v>116705.99</v>
      </c>
      <c r="P111" s="86">
        <f>VLOOKUP(G111,[3]分布式发票数据!$A:$E,4,FALSE)</f>
        <v>37805</v>
      </c>
      <c r="Q111" s="86">
        <f>VLOOKUP(G111,[3]分布式发票数据!$A:$E,5,FALSE)</f>
        <v>13776.14</v>
      </c>
      <c r="R111" s="86">
        <f>VLOOKUP(G:G,[4]分布式发票数据!$A:$E,4,FALSE)</f>
        <v>41993</v>
      </c>
      <c r="S111" s="86">
        <f>VLOOKUP(G:G,[4]分布式发票数据!$A:$E,5,FALSE)</f>
        <v>15302.25</v>
      </c>
      <c r="T111" s="86">
        <f>VLOOKUP(G111,[5]分布式发票数据!$A$4:$E$193,4,FALSE)</f>
        <v>48493</v>
      </c>
      <c r="U111" s="86">
        <f>VLOOKUP(G111,[5]分布式发票数据!$A$4:$E$193,5,FALSE)</f>
        <v>17670.85</v>
      </c>
      <c r="V111" s="86">
        <f>VLOOKUP(G111,'[8]2023年4-6月'!$A$4:$E$193,5,FALSE)</f>
        <v>78975.94</v>
      </c>
      <c r="W111" s="86">
        <f t="shared" si="15"/>
        <v>96646.79</v>
      </c>
      <c r="X111" s="86">
        <f>VLOOKUP(G111,[6]分布式发票数据!$A$4:$D$193,4,FALSE)</f>
        <v>40512</v>
      </c>
      <c r="Y111" s="86">
        <f>VLOOKUP(G111,[6]分布式发票数据!$A$4:$E$193,5,FALSE)</f>
        <v>14762.57</v>
      </c>
      <c r="Z111" s="86">
        <f>VLOOKUP(G111,[9]分布式发票数据!$A$4:$E$193,4,FALSE)</f>
        <v>43590</v>
      </c>
      <c r="AA111" s="86">
        <f>VLOOKUP(G111,[9]分布式发票数据!$A$4:$E$193,5,FALSE)</f>
        <v>15884.2</v>
      </c>
      <c r="AB111" s="86">
        <f>VLOOKUP(G111,[10]分布式发票数据!$A:$D,4,FALSE)</f>
        <v>37126</v>
      </c>
      <c r="AC111" s="86">
        <f>VLOOKUP(G111,[10]分布式发票数据!$A:$E,5,FALSE)</f>
        <v>13528.71</v>
      </c>
      <c r="AD111" s="86">
        <f>VLOOKUP(G111,[12]sheet1!$G:$S,13,FALSE)</f>
        <v>45570</v>
      </c>
      <c r="AE111" s="86">
        <f>VLOOKUP(G111,[12]sheet1!$G:$X,18,FALSE)</f>
        <v>16605.71</v>
      </c>
      <c r="AF111" s="86">
        <f>VLOOKUP(G111,[11]Sheet1!$B:$E,4,FALSE)</f>
        <v>74627.96</v>
      </c>
      <c r="AG111" s="86">
        <f t="shared" si="21"/>
        <v>91233.67</v>
      </c>
      <c r="AH111" s="86">
        <f>VLOOKUP(G111,[13]Sheet1!$C$1:$H$65536,6,FALSE)</f>
        <v>39206</v>
      </c>
      <c r="AI111" s="86">
        <f>VLOOKUP(G111,[13]Sheet1!$C$1:$I$65536,7,FALSE)</f>
        <v>14286.67</v>
      </c>
      <c r="AJ111" s="86">
        <f>VLOOKUP(G111,[14]Sheet1!$E$1:$I$65536,5,FALSE)</f>
        <v>24135.21</v>
      </c>
      <c r="AK111" s="86">
        <f>VLOOKUP(G111,[15]Sheet1!$E$1:$I$65536,5,FALSE)</f>
        <v>28052.89</v>
      </c>
      <c r="AL111" s="92">
        <f t="shared" si="17"/>
        <v>52188.1</v>
      </c>
      <c r="AM111" s="92">
        <f t="shared" si="18"/>
        <v>66474.77</v>
      </c>
      <c r="AN111" s="1">
        <f>VLOOKUP(G111,[16]分布式营销结算明细接收数据!$E:$K,7,FALSE)</f>
        <v>27240</v>
      </c>
      <c r="AO111" s="1">
        <f>VLOOKUP(G111,[16]分布式营销结算明细接收数据!$E:$O,11,FALSE)</f>
        <v>9926.26</v>
      </c>
      <c r="AP111" s="1">
        <f>VLOOKUP(G111,[16]分布式营销结算明细接收数据!$E:$R,14,FALSE)</f>
        <v>16768.94</v>
      </c>
      <c r="AQ111" s="1">
        <f t="shared" si="22"/>
        <v>26695.2</v>
      </c>
      <c r="AR111" s="95">
        <f t="shared" si="23"/>
        <v>497368.8</v>
      </c>
    </row>
    <row r="112" ht="16" customHeight="1" spans="1:44">
      <c r="A112" s="12">
        <v>107</v>
      </c>
      <c r="B112" s="71"/>
      <c r="C112" s="70" t="s">
        <v>231</v>
      </c>
      <c r="D112" s="56"/>
      <c r="E112" s="56"/>
      <c r="F112" s="57">
        <v>300</v>
      </c>
      <c r="G112" s="3" t="s">
        <v>232</v>
      </c>
      <c r="H112" s="58">
        <f>VLOOKUP(G112,[1]分布式发票数据!$A:$D,4)</f>
        <v>38389</v>
      </c>
      <c r="I112" s="58">
        <f>VLOOKUP(G112,[1]分布式发票数据!$A:$E,5,FALSE)</f>
        <v>13988.95</v>
      </c>
      <c r="J112" s="20">
        <f>VLOOKUP(G112,[2]分布式发票数据!$A:$D,4,FALSE)</f>
        <v>31896</v>
      </c>
      <c r="K112" s="20">
        <f>VLOOKUP(G112,[2]分布式发票数据!$A:$E,5,FALSE)</f>
        <v>11622.9</v>
      </c>
      <c r="L112" s="84">
        <v>41692</v>
      </c>
      <c r="M112" s="85">
        <v>15192.56</v>
      </c>
      <c r="N112" s="20">
        <f>VLOOKUP(G112,'[7]2022年12月-2023年3月'!$A$4:$E$193,5,FALSE)</f>
        <v>92448.97</v>
      </c>
      <c r="O112" s="20">
        <f t="shared" si="14"/>
        <v>107641.53</v>
      </c>
      <c r="P112" s="86">
        <f>VLOOKUP(G112,[3]分布式发票数据!$A:$E,4,FALSE)</f>
        <v>31891</v>
      </c>
      <c r="Q112" s="86">
        <f>VLOOKUP(G112,[3]分布式发票数据!$A:$E,5,FALSE)</f>
        <v>11621.08</v>
      </c>
      <c r="R112" s="86">
        <f>VLOOKUP(G:G,[4]分布式发票数据!$A:$E,4,FALSE)</f>
        <v>32782</v>
      </c>
      <c r="S112" s="86">
        <f>VLOOKUP(G:G,[4]分布式发票数据!$A:$E,5,FALSE)</f>
        <v>11945.76</v>
      </c>
      <c r="T112" s="86">
        <f>VLOOKUP(G112,[5]分布式发票数据!$A$4:$E$193,4,FALSE)</f>
        <v>34856</v>
      </c>
      <c r="U112" s="86">
        <f>VLOOKUP(G112,[5]分布式发票数据!$A$4:$E$193,5,FALSE)</f>
        <v>12701.53</v>
      </c>
      <c r="V112" s="86">
        <f>VLOOKUP(G112,'[8]2023年4-6月'!$A$4:$E$193,5,FALSE)</f>
        <v>61270.05</v>
      </c>
      <c r="W112" s="86">
        <f t="shared" si="15"/>
        <v>73971.58</v>
      </c>
      <c r="X112" s="86">
        <f>VLOOKUP(G112,[6]分布式发票数据!$A$4:$D$193,4,FALSE)</f>
        <v>28054</v>
      </c>
      <c r="Y112" s="86">
        <f>VLOOKUP(G112,[6]分布式发票数据!$A$4:$E$193,5,FALSE)</f>
        <v>10222.88</v>
      </c>
      <c r="Z112" s="86">
        <f>VLOOKUP(G112,[9]分布式发票数据!$A$4:$E$193,4,FALSE)</f>
        <v>30005</v>
      </c>
      <c r="AA112" s="86">
        <f>VLOOKUP(G112,[9]分布式发票数据!$A$4:$E$193,5,FALSE)</f>
        <v>10933.82</v>
      </c>
      <c r="AB112" s="86">
        <f>VLOOKUP(G112,[10]分布式发票数据!$A:$D,4,FALSE)</f>
        <v>24199</v>
      </c>
      <c r="AC112" s="86">
        <f>VLOOKUP(G112,[10]分布式发票数据!$A:$E,5,FALSE)</f>
        <v>8818.12</v>
      </c>
      <c r="AD112" s="86">
        <f>VLOOKUP(G112,[12]sheet1!$G:$S,13,FALSE)</f>
        <v>30877</v>
      </c>
      <c r="AE112" s="86">
        <f>VLOOKUP(G112,[12]sheet1!$G:$X,18,FALSE)</f>
        <v>11251.58</v>
      </c>
      <c r="AF112" s="86">
        <f>VLOOKUP(G112,[11]Sheet1!$B:$E,4,FALSE)</f>
        <v>50638.02</v>
      </c>
      <c r="AG112" s="86">
        <f t="shared" si="21"/>
        <v>61889.6</v>
      </c>
      <c r="AH112" s="86">
        <f>VLOOKUP(G112,[13]Sheet1!$C$1:$H$65536,6,FALSE)</f>
        <v>31411</v>
      </c>
      <c r="AI112" s="86">
        <f>VLOOKUP(G112,[13]Sheet1!$C$1:$I$65536,7,FALSE)</f>
        <v>11446.17</v>
      </c>
      <c r="AJ112" s="86">
        <f>VLOOKUP(G112,[14]Sheet1!$E$1:$I$65536,5,FALSE)</f>
        <v>19336.61</v>
      </c>
      <c r="AK112" s="86">
        <f>VLOOKUP(G112,[15]Sheet1!$E$1:$I$65536,5,FALSE)</f>
        <v>19007.88</v>
      </c>
      <c r="AL112" s="92">
        <f t="shared" si="17"/>
        <v>38344.49</v>
      </c>
      <c r="AM112" s="92">
        <f t="shared" si="18"/>
        <v>49790.66</v>
      </c>
      <c r="AN112" s="1">
        <f>VLOOKUP(G112,[16]分布式营销结算明细接收数据!$E:$K,7,FALSE)</f>
        <v>29437</v>
      </c>
      <c r="AO112" s="1">
        <f>VLOOKUP(G112,[16]分布式营销结算明细接收数据!$E:$O,11,FALSE)</f>
        <v>10726.84</v>
      </c>
      <c r="AP112" s="1">
        <f>VLOOKUP(G112,[16]分布式营销结算明细接收数据!$E:$R,14,FALSE)</f>
        <v>18121.42</v>
      </c>
      <c r="AQ112" s="1">
        <f t="shared" si="22"/>
        <v>28848.26</v>
      </c>
      <c r="AR112" s="95">
        <f t="shared" si="23"/>
        <v>401295.14</v>
      </c>
    </row>
    <row r="113" ht="16" customHeight="1" spans="1:44">
      <c r="A113" s="12">
        <v>108</v>
      </c>
      <c r="B113" s="71"/>
      <c r="C113" s="70" t="s">
        <v>233</v>
      </c>
      <c r="D113" s="56"/>
      <c r="E113" s="56"/>
      <c r="F113" s="57">
        <v>300</v>
      </c>
      <c r="G113" s="30" t="s">
        <v>234</v>
      </c>
      <c r="H113" s="58">
        <f>VLOOKUP(G113,[1]分布式发票数据!$A:$D,4)</f>
        <v>30394</v>
      </c>
      <c r="I113" s="58">
        <f>VLOOKUP(G113,[1]分布式发票数据!$A:$E,5,FALSE)</f>
        <v>11075.57</v>
      </c>
      <c r="J113" s="20">
        <f>VLOOKUP(G113,[2]分布式发票数据!$A:$D,4,FALSE)</f>
        <v>30182</v>
      </c>
      <c r="K113" s="20">
        <f>VLOOKUP(G113,[2]分布式发票数据!$A:$E,5,FALSE)</f>
        <v>10998.32</v>
      </c>
      <c r="L113" s="84">
        <v>38856</v>
      </c>
      <c r="M113" s="85">
        <v>14159.13</v>
      </c>
      <c r="N113" s="20">
        <f>VLOOKUP(G113,'[7]2022年12月-2023年3月'!$A$4:$E$193,5,FALSE)</f>
        <v>80510.63</v>
      </c>
      <c r="O113" s="20">
        <f t="shared" si="14"/>
        <v>94669.76</v>
      </c>
      <c r="P113" s="86">
        <f>VLOOKUP(G113,[3]分布式发票数据!$A:$E,4,FALSE)</f>
        <v>29269</v>
      </c>
      <c r="Q113" s="86">
        <f>VLOOKUP(G113,[3]分布式发票数据!$A:$E,5,FALSE)</f>
        <v>10665.62</v>
      </c>
      <c r="R113" s="86">
        <f>VLOOKUP(G:G,[4]分布式发票数据!$A:$E,4,FALSE)</f>
        <v>34001</v>
      </c>
      <c r="S113" s="86">
        <f>VLOOKUP(G:G,[4]分布式发票数据!$A:$E,5,FALSE)</f>
        <v>12389.96</v>
      </c>
      <c r="T113" s="86">
        <f>VLOOKUP(G113,[5]分布式发票数据!$A$4:$E$193,4,FALSE)</f>
        <v>39244</v>
      </c>
      <c r="U113" s="86">
        <f>VLOOKUP(G113,[5]分布式发票数据!$A$4:$E$193,5,FALSE)</f>
        <v>14300.51</v>
      </c>
      <c r="V113" s="86">
        <f>VLOOKUP(G113,'[8]2023年4-6月'!$A$4:$E$193,5,FALSE)</f>
        <v>63107.63</v>
      </c>
      <c r="W113" s="86">
        <f t="shared" si="15"/>
        <v>77408.14</v>
      </c>
      <c r="X113" s="86">
        <f>VLOOKUP(G113,[6]分布式发票数据!$A$4:$D$193,4,FALSE)</f>
        <v>34980</v>
      </c>
      <c r="Y113" s="86">
        <f>VLOOKUP(G113,[6]分布式发票数据!$A$4:$E$193,5,FALSE)</f>
        <v>12746.71</v>
      </c>
      <c r="Z113" s="86">
        <f>VLOOKUP(G113,[9]分布式发票数据!$A$4:$E$193,4,FALSE)</f>
        <v>36968</v>
      </c>
      <c r="AA113" s="86">
        <f>VLOOKUP(G113,[9]分布式发票数据!$A$4:$E$193,5,FALSE)</f>
        <v>13471.14</v>
      </c>
      <c r="AB113" s="86">
        <f>VLOOKUP(G113,[10]分布式发票数据!$A:$D,4,FALSE)</f>
        <v>31765</v>
      </c>
      <c r="AC113" s="86">
        <f>VLOOKUP(G113,[10]分布式发票数据!$A:$E,5,FALSE)</f>
        <v>11575.17</v>
      </c>
      <c r="AD113" s="86">
        <f>VLOOKUP(G113,[12]sheet1!$G:$S,13,FALSE)</f>
        <v>38526</v>
      </c>
      <c r="AE113" s="86">
        <f>VLOOKUP(G113,[12]sheet1!$G:$X,18,FALSE)</f>
        <v>14038.87</v>
      </c>
      <c r="AF113" s="86">
        <f>VLOOKUP(G113,[11]Sheet1!$B:$E,4,FALSE)</f>
        <v>63845.72</v>
      </c>
      <c r="AG113" s="86">
        <f t="shared" si="21"/>
        <v>77884.59</v>
      </c>
      <c r="AH113" s="86">
        <f>VLOOKUP(G113,[13]Sheet1!$C$1:$H$65536,6,FALSE)</f>
        <v>35273</v>
      </c>
      <c r="AI113" s="86">
        <f>VLOOKUP(G113,[13]Sheet1!$C$1:$I$65536,7,FALSE)</f>
        <v>12853.48</v>
      </c>
      <c r="AJ113" s="86">
        <f>VLOOKUP(G113,[14]Sheet1!$E$1:$I$65536,5,FALSE)</f>
        <v>21714.06</v>
      </c>
      <c r="AK113" s="86">
        <f>VLOOKUP(G113,[15]Sheet1!$E$1:$I$65536,5,FALSE)</f>
        <v>23716.61</v>
      </c>
      <c r="AL113" s="92">
        <f t="shared" si="17"/>
        <v>45430.67</v>
      </c>
      <c r="AM113" s="92">
        <f t="shared" si="18"/>
        <v>58284.15</v>
      </c>
      <c r="AN113" s="1">
        <f>VLOOKUP(G113,[16]分布式营销结算明细接收数据!$E:$K,7,FALSE)</f>
        <v>21594</v>
      </c>
      <c r="AO113" s="1">
        <f>VLOOKUP(G113,[16]分布式营销结算明细接收数据!$E:$O,11,FALSE)</f>
        <v>7868.85</v>
      </c>
      <c r="AP113" s="1">
        <f>VLOOKUP(G113,[16]分布式营销结算明细接收数据!$E:$R,14,FALSE)</f>
        <v>13293.27</v>
      </c>
      <c r="AQ113" s="1">
        <f t="shared" si="22"/>
        <v>21162.12</v>
      </c>
      <c r="AR113" s="95">
        <f t="shared" si="23"/>
        <v>412331.25</v>
      </c>
    </row>
    <row r="114" ht="16" customHeight="1" spans="1:44">
      <c r="A114" s="12">
        <v>109</v>
      </c>
      <c r="B114" s="71"/>
      <c r="C114" s="70" t="s">
        <v>235</v>
      </c>
      <c r="D114" s="56"/>
      <c r="E114" s="56"/>
      <c r="F114" s="57">
        <v>300</v>
      </c>
      <c r="G114" s="30" t="s">
        <v>236</v>
      </c>
      <c r="H114" s="58">
        <f>VLOOKUP(G114,[1]分布式发票数据!$A:$D,4)</f>
        <v>32947</v>
      </c>
      <c r="I114" s="58">
        <f>VLOOKUP(G114,[1]分布式发票数据!$A:$E,5,FALSE)</f>
        <v>12005.89</v>
      </c>
      <c r="J114" s="20">
        <f>VLOOKUP(G114,[2]分布式发票数据!$A:$D,4,FALSE)</f>
        <v>29056</v>
      </c>
      <c r="K114" s="20">
        <f>VLOOKUP(G114,[2]分布式发票数据!$A:$E,5,FALSE)</f>
        <v>10588.01</v>
      </c>
      <c r="L114" s="84">
        <v>43576</v>
      </c>
      <c r="M114" s="85">
        <v>15879.09</v>
      </c>
      <c r="N114" s="20">
        <f>VLOOKUP(G114,'[7]2022年12月-2023年3月'!$A$4:$E$193,5,FALSE)</f>
        <v>85335.7</v>
      </c>
      <c r="O114" s="20">
        <f t="shared" si="14"/>
        <v>101214.79</v>
      </c>
      <c r="P114" s="86">
        <f>VLOOKUP(G114,[3]分布式发票数据!$A:$E,4,FALSE)</f>
        <v>35185</v>
      </c>
      <c r="Q114" s="86">
        <f>VLOOKUP(G114,[3]分布式发票数据!$A:$E,5,FALSE)</f>
        <v>12821.41</v>
      </c>
      <c r="R114" s="86">
        <f>VLOOKUP(G:G,[4]分布式发票数据!$A:$E,4,FALSE)</f>
        <v>38227</v>
      </c>
      <c r="S114" s="86">
        <f>VLOOKUP(G:G,[4]分布式发票数据!$A:$E,5,FALSE)</f>
        <v>13929.92</v>
      </c>
      <c r="T114" s="86">
        <f>VLOOKUP(G114,[5]分布式发票数据!$A$4:$E$193,4,FALSE)</f>
        <v>45706</v>
      </c>
      <c r="U114" s="86">
        <f>VLOOKUP(G114,[5]分布式发票数据!$A$4:$E$193,5,FALSE)</f>
        <v>16655.27</v>
      </c>
      <c r="V114" s="86">
        <f>VLOOKUP(G114,'[8]2023年4-6月'!$A$4:$E$193,5,FALSE)</f>
        <v>73329.04</v>
      </c>
      <c r="W114" s="86">
        <f t="shared" si="15"/>
        <v>89984.31</v>
      </c>
      <c r="X114" s="86">
        <f>VLOOKUP(G114,[6]分布式发票数据!$A$4:$D$193,4,FALSE)</f>
        <v>38285</v>
      </c>
      <c r="Y114" s="86">
        <f>VLOOKUP(G114,[6]分布式发票数据!$A$4:$E$193,5,FALSE)</f>
        <v>13951.05</v>
      </c>
      <c r="Z114" s="86">
        <f>VLOOKUP(G114,[9]分布式发票数据!$A$4:$E$193,4,FALSE)</f>
        <v>40186</v>
      </c>
      <c r="AA114" s="86">
        <f>VLOOKUP(G114,[9]分布式发票数据!$A$4:$E$193,5,FALSE)</f>
        <v>14643.78</v>
      </c>
      <c r="AB114" s="86">
        <f>VLOOKUP(G114,[10]分布式发票数据!$A:$D,4,FALSE)</f>
        <v>34372</v>
      </c>
      <c r="AC114" s="86">
        <f>VLOOKUP(G114,[10]分布式发票数据!$A:$E,5,FALSE)</f>
        <v>12525.16</v>
      </c>
      <c r="AD114" s="86">
        <f>VLOOKUP(G114,[12]sheet1!$G:$S,13,FALSE)</f>
        <v>38983</v>
      </c>
      <c r="AE114" s="86">
        <f>VLOOKUP(G114,[12]sheet1!$G:$X,18,FALSE)</f>
        <v>14205.41</v>
      </c>
      <c r="AF114" s="86">
        <f>VLOOKUP(G114,[11]Sheet1!$B:$E,4,FALSE)</f>
        <v>69466.15</v>
      </c>
      <c r="AG114" s="86">
        <f t="shared" si="21"/>
        <v>83671.56</v>
      </c>
      <c r="AH114" s="86">
        <f>VLOOKUP(G114,[13]Sheet1!$C$1:$H$65536,6,FALSE)</f>
        <v>33217</v>
      </c>
      <c r="AI114" s="86">
        <f>VLOOKUP(G114,[13]Sheet1!$C$1:$I$65536,7,FALSE)</f>
        <v>12104.27</v>
      </c>
      <c r="AJ114" s="86">
        <f>VLOOKUP(G114,[14]Sheet1!$E$1:$I$65536,5,FALSE)</f>
        <v>20448.39</v>
      </c>
      <c r="AK114" s="86">
        <f>VLOOKUP(G114,[15]Sheet1!$E$1:$I$65536,5,FALSE)</f>
        <v>23997.93</v>
      </c>
      <c r="AL114" s="92">
        <f t="shared" si="17"/>
        <v>44446.32</v>
      </c>
      <c r="AM114" s="92">
        <f t="shared" si="18"/>
        <v>56550.59</v>
      </c>
      <c r="AN114" s="1">
        <f>VLOOKUP(G114,[16]分布式营销结算明细接收数据!$E:$K,7,FALSE)</f>
        <v>25697</v>
      </c>
      <c r="AO114" s="1">
        <f>VLOOKUP(G114,[16]分布式营销结算明细接收数据!$E:$O,11,FALSE)</f>
        <v>9363.99</v>
      </c>
      <c r="AP114" s="1">
        <f>VLOOKUP(G114,[16]分布式营销结算明细接收数据!$E:$R,14,FALSE)</f>
        <v>15819.07</v>
      </c>
      <c r="AQ114" s="1">
        <f t="shared" si="22"/>
        <v>25183.06</v>
      </c>
      <c r="AR114" s="95">
        <f t="shared" si="23"/>
        <v>447069.53</v>
      </c>
    </row>
    <row r="115" ht="16" customHeight="1" spans="1:44">
      <c r="A115" s="12">
        <v>110</v>
      </c>
      <c r="B115" s="71"/>
      <c r="C115" s="72" t="s">
        <v>237</v>
      </c>
      <c r="D115" s="72"/>
      <c r="E115" s="72"/>
      <c r="F115" s="57">
        <v>300</v>
      </c>
      <c r="G115" s="30" t="s">
        <v>238</v>
      </c>
      <c r="H115" s="58">
        <f>VLOOKUP(G115,[1]分布式发票数据!$A:$D,4)</f>
        <v>42686</v>
      </c>
      <c r="I115" s="58">
        <f>VLOOKUP(G115,[1]分布式发票数据!$A:$E,5,FALSE)</f>
        <v>15554.78</v>
      </c>
      <c r="J115" s="20">
        <f>VLOOKUP(G115,[2]分布式发票数据!$A:$D,4,FALSE)</f>
        <v>36956</v>
      </c>
      <c r="K115" s="20">
        <f>VLOOKUP(G115,[2]分布式发票数据!$A:$E,5,FALSE)</f>
        <v>13466.77</v>
      </c>
      <c r="L115" s="84">
        <v>51115</v>
      </c>
      <c r="M115" s="85">
        <v>18626.31</v>
      </c>
      <c r="N115" s="20">
        <f>VLOOKUP(G115,'[7]2022年12月-2023年3月'!$A$4:$E$193,5,FALSE)</f>
        <v>106584.97</v>
      </c>
      <c r="O115" s="20">
        <f t="shared" si="14"/>
        <v>125211.28</v>
      </c>
      <c r="P115" s="86">
        <f>VLOOKUP(G115,[3]分布式发票数据!$A:$E,4,FALSE)</f>
        <v>38149</v>
      </c>
      <c r="Q115" s="86">
        <f>VLOOKUP(G115,[3]分布式发票数据!$A:$E,5,FALSE)</f>
        <v>13901.5</v>
      </c>
      <c r="R115" s="86">
        <f>VLOOKUP(G:G,[4]分布式发票数据!$A:$E,4,FALSE)</f>
        <v>41362</v>
      </c>
      <c r="S115" s="86">
        <f>VLOOKUP(G:G,[4]分布式发票数据!$A:$E,5,FALSE)</f>
        <v>15072.31</v>
      </c>
      <c r="T115" s="86">
        <f>VLOOKUP(G115,[5]分布式发票数据!$A$4:$E$193,4,FALSE)</f>
        <v>46559</v>
      </c>
      <c r="U115" s="86">
        <f>VLOOKUP(G115,[5]分布式发票数据!$A$4:$E$193,5,FALSE)</f>
        <v>16966.1</v>
      </c>
      <c r="V115" s="86">
        <f>VLOOKUP(G115,'[8]2023年4-6月'!$A$4:$E$193,5,FALSE)</f>
        <v>77608.69</v>
      </c>
      <c r="W115" s="86">
        <f t="shared" si="15"/>
        <v>94574.79</v>
      </c>
      <c r="X115" s="86">
        <f>VLOOKUP(G115,[6]分布式发票数据!$A$4:$D$193,4,FALSE)</f>
        <v>37412</v>
      </c>
      <c r="Y115" s="86">
        <f>VLOOKUP(G115,[6]分布式发票数据!$A$4:$E$193,5,FALSE)</f>
        <v>13632.93</v>
      </c>
      <c r="Z115" s="86">
        <f>VLOOKUP(G115,[9]分布式发票数据!$A$4:$E$193,4,FALSE)</f>
        <v>41528</v>
      </c>
      <c r="AA115" s="86">
        <f>VLOOKUP(G115,[9]分布式发票数据!$A$4:$E$193,5,FALSE)</f>
        <v>15132.8</v>
      </c>
      <c r="AB115" s="86">
        <f>VLOOKUP(G115,[10]分布式发票数据!$A:$D,4,FALSE)</f>
        <v>35136</v>
      </c>
      <c r="AC115" s="86">
        <f>VLOOKUP(G115,[10]分布式发票数据!$A:$E,5,FALSE)</f>
        <v>12803.56</v>
      </c>
      <c r="AD115" s="86">
        <f>VLOOKUP(G115,[12]sheet1!$G:$S,13,FALSE)</f>
        <v>46326</v>
      </c>
      <c r="AE115" s="86">
        <f>VLOOKUP(G115,[12]sheet1!$G:$X,18,FALSE)</f>
        <v>16881.19</v>
      </c>
      <c r="AF115" s="86">
        <f>VLOOKUP(G115,[11]Sheet1!$B:$E,4,FALSE)</f>
        <v>70225.19</v>
      </c>
      <c r="AG115" s="86">
        <f t="shared" si="21"/>
        <v>87106.38</v>
      </c>
      <c r="AH115" s="86">
        <f>VLOOKUP(G115,[13]Sheet1!$C$1:$H$65536,6,FALSE)</f>
        <v>41209</v>
      </c>
      <c r="AI115" s="86">
        <f>VLOOKUP(G115,[13]Sheet1!$C$1:$I$65536,7,FALSE)</f>
        <v>15016.56</v>
      </c>
      <c r="AJ115" s="86">
        <f>VLOOKUP(G115,[14]Sheet1!$E$1:$I$65536,5,FALSE)</f>
        <v>25368.26</v>
      </c>
      <c r="AK115" s="86">
        <f>VLOOKUP(G115,[15]Sheet1!$E$1:$I$65536,5,FALSE)</f>
        <v>28518.29</v>
      </c>
      <c r="AL115" s="92">
        <f t="shared" si="17"/>
        <v>53886.55</v>
      </c>
      <c r="AM115" s="92">
        <f t="shared" si="18"/>
        <v>68903.11</v>
      </c>
      <c r="AN115" s="1">
        <f>VLOOKUP(G115,[16]分布式营销结算明细接收数据!$E:$K,7,FALSE)</f>
        <v>35656</v>
      </c>
      <c r="AO115" s="1">
        <f>VLOOKUP(G115,[16]分布式营销结算明细接收数据!$E:$O,11,FALSE)</f>
        <v>12993.05</v>
      </c>
      <c r="AP115" s="1">
        <f>VLOOKUP(G115,[16]分布式营销结算明细接收数据!$E:$R,14,FALSE)</f>
        <v>21949.83</v>
      </c>
      <c r="AQ115" s="1">
        <f t="shared" si="22"/>
        <v>34942.88</v>
      </c>
      <c r="AR115" s="95">
        <f t="shared" si="23"/>
        <v>510303.09</v>
      </c>
    </row>
    <row r="116" ht="16" customHeight="1" spans="1:44">
      <c r="A116" s="12">
        <v>111</v>
      </c>
      <c r="B116" s="71"/>
      <c r="C116" s="56" t="s">
        <v>239</v>
      </c>
      <c r="D116" s="56"/>
      <c r="E116" s="56"/>
      <c r="F116" s="57">
        <v>300</v>
      </c>
      <c r="G116" s="30" t="s">
        <v>240</v>
      </c>
      <c r="H116" s="58">
        <f>VLOOKUP(G116,[1]分布式发票数据!$A:$D,4)</f>
        <v>39036</v>
      </c>
      <c r="I116" s="58">
        <f>VLOOKUP(G116,[1]分布式发票数据!$A:$E,5,FALSE)</f>
        <v>14224.72</v>
      </c>
      <c r="J116" s="20">
        <f>VLOOKUP(G116,[2]分布式发票数据!$A:$D,4,FALSE)</f>
        <v>34847</v>
      </c>
      <c r="K116" s="20">
        <f>VLOOKUP(G116,[2]分布式发票数据!$A:$E,5,FALSE)</f>
        <v>12698.25</v>
      </c>
      <c r="L116" s="84">
        <v>49444</v>
      </c>
      <c r="M116" s="85">
        <v>18017.39</v>
      </c>
      <c r="N116" s="20">
        <f>VLOOKUP(G116,'[7]2022年12月-2023年3月'!$A$4:$E$193,5,FALSE)</f>
        <v>98793.33</v>
      </c>
      <c r="O116" s="20">
        <f t="shared" si="14"/>
        <v>116810.72</v>
      </c>
      <c r="P116" s="86">
        <f>VLOOKUP(G116,[3]分布式发票数据!$A:$E,4,FALSE)</f>
        <v>36946</v>
      </c>
      <c r="Q116" s="86">
        <f>VLOOKUP(G116,[3]分布式发票数据!$A:$E,5,FALSE)</f>
        <v>13463.12</v>
      </c>
      <c r="R116" s="86">
        <f>VLOOKUP(G:G,[4]分布式发票数据!$A:$E,4,FALSE)</f>
        <v>40331</v>
      </c>
      <c r="S116" s="86">
        <f>VLOOKUP(G:G,[4]分布式发票数据!$A:$E,5,FALSE)</f>
        <v>14696.62</v>
      </c>
      <c r="T116" s="86">
        <f>VLOOKUP(G116,[5]分布式发票数据!$A$4:$E$193,4,FALSE)</f>
        <v>45348</v>
      </c>
      <c r="U116" s="86">
        <f>VLOOKUP(G116,[5]分布式发票数据!$A$4:$E$193,5,FALSE)</f>
        <v>16524.81</v>
      </c>
      <c r="V116" s="86">
        <f>VLOOKUP(G116,'[8]2023年4-6月'!$A$4:$E$193,5,FALSE)</f>
        <v>75487.95</v>
      </c>
      <c r="W116" s="86">
        <f t="shared" si="15"/>
        <v>92012.76</v>
      </c>
      <c r="X116" s="86">
        <f>VLOOKUP(G116,[6]分布式发票数据!$A$4:$D$193,4,FALSE)</f>
        <v>26807</v>
      </c>
      <c r="Y116" s="86">
        <f>VLOOKUP(G116,[6]分布式发票数据!$A$4:$E$193,5,FALSE)</f>
        <v>9768.47</v>
      </c>
      <c r="Z116" s="86">
        <f>VLOOKUP(G116,[9]分布式发票数据!$A$4:$E$193,4,FALSE)</f>
        <v>27484</v>
      </c>
      <c r="AA116" s="86">
        <f>VLOOKUP(G116,[9]分布式发票数据!$A$4:$E$193,5,FALSE)</f>
        <v>10015.17</v>
      </c>
      <c r="AB116" s="86">
        <f>VLOOKUP(G116,[10]分布式发票数据!$A:$D,4,FALSE)</f>
        <v>23615</v>
      </c>
      <c r="AC116" s="86">
        <f>VLOOKUP(G116,[10]分布式发票数据!$A:$E,5,FALSE)</f>
        <v>8605.31</v>
      </c>
      <c r="AD116" s="86">
        <f>VLOOKUP(G116,[12]sheet1!$G:$S,13,FALSE)</f>
        <v>30077</v>
      </c>
      <c r="AE116" s="86">
        <f>VLOOKUP(G116,[12]sheet1!$G:$X,18,FALSE)</f>
        <v>10960.06</v>
      </c>
      <c r="AF116" s="86">
        <f>VLOOKUP(G116,[11]Sheet1!$B:$E,4,FALSE)</f>
        <v>47958.93</v>
      </c>
      <c r="AG116" s="86">
        <f t="shared" si="21"/>
        <v>58918.99</v>
      </c>
      <c r="AH116" s="86">
        <f>VLOOKUP(G116,[13]Sheet1!$C$1:$H$65536,6,FALSE)</f>
        <v>34454</v>
      </c>
      <c r="AI116" s="86">
        <f>VLOOKUP(G116,[13]Sheet1!$C$1:$I$65536,7,FALSE)</f>
        <v>12555.04</v>
      </c>
      <c r="AJ116" s="86">
        <f>VLOOKUP(G116,[14]Sheet1!$E$1:$I$65536,5,FALSE)</f>
        <v>21209.88</v>
      </c>
      <c r="AK116" s="86">
        <f>VLOOKUP(G116,[15]Sheet1!$E$1:$I$65536,5,FALSE)</f>
        <v>18515.4</v>
      </c>
      <c r="AL116" s="92">
        <f t="shared" si="17"/>
        <v>39725.28</v>
      </c>
      <c r="AM116" s="92">
        <f t="shared" si="18"/>
        <v>52280.32</v>
      </c>
      <c r="AN116" s="1">
        <f>VLOOKUP(G116,[16]分布式营销结算明细接收数据!$E:$K,7,FALSE)</f>
        <v>29920</v>
      </c>
      <c r="AO116" s="1">
        <f>VLOOKUP(G116,[16]分布式营销结算明细接收数据!$E:$O,11,FALSE)</f>
        <v>10902.85</v>
      </c>
      <c r="AP116" s="1">
        <f>VLOOKUP(G116,[16]分布式营销结算明细接收数据!$E:$R,14,FALSE)</f>
        <v>18418.75</v>
      </c>
      <c r="AQ116" s="1">
        <f t="shared" si="22"/>
        <v>29321.6</v>
      </c>
      <c r="AR116" s="95">
        <f t="shared" si="23"/>
        <v>432816.05</v>
      </c>
    </row>
    <row r="117" ht="16" customHeight="1" spans="1:44">
      <c r="A117" s="12">
        <v>112</v>
      </c>
      <c r="B117" s="100"/>
      <c r="C117" s="56" t="s">
        <v>241</v>
      </c>
      <c r="D117" s="56"/>
      <c r="E117" s="56"/>
      <c r="F117" s="57">
        <v>300</v>
      </c>
      <c r="G117" s="30" t="s">
        <v>242</v>
      </c>
      <c r="H117" s="58">
        <f>VLOOKUP(G117,[1]分布式发票数据!$A:$D,4)</f>
        <v>36023</v>
      </c>
      <c r="I117" s="58">
        <f>VLOOKUP(G117,[1]分布式发票数据!$A:$E,5,FALSE)</f>
        <v>13126.78</v>
      </c>
      <c r="J117" s="20">
        <f>VLOOKUP(G117,[2]分布式发票数据!$A:$D,4,FALSE)</f>
        <v>31668</v>
      </c>
      <c r="K117" s="20">
        <f>VLOOKUP(G117,[2]分布式发票数据!$A:$E,5,FALSE)</f>
        <v>11539.82</v>
      </c>
      <c r="L117" s="84">
        <v>38374</v>
      </c>
      <c r="M117" s="85">
        <v>13983.49</v>
      </c>
      <c r="N117" s="20">
        <f>VLOOKUP(G117,'[7]2022年12月-2023年3月'!$A$4:$E$193,5,FALSE)</f>
        <v>86720.18</v>
      </c>
      <c r="O117" s="20">
        <f t="shared" si="14"/>
        <v>100703.67</v>
      </c>
      <c r="P117" s="86">
        <f>VLOOKUP(G117,[3]分布式发票数据!$A:$E,4,FALSE)</f>
        <v>28750</v>
      </c>
      <c r="Q117" s="86">
        <f>VLOOKUP(G117,[3]分布式发票数据!$A:$E,5,FALSE)</f>
        <v>10476.5</v>
      </c>
      <c r="R117" s="86">
        <f>VLOOKUP(G:G,[4]分布式发票数据!$A:$E,4,FALSE)</f>
        <v>32314</v>
      </c>
      <c r="S117" s="86">
        <f>VLOOKUP(G:G,[4]分布式发票数据!$A:$E,5,FALSE)</f>
        <v>11775.22</v>
      </c>
      <c r="T117" s="86">
        <f>VLOOKUP(G117,[5]分布式发票数据!$A$4:$E$193,4,FALSE)</f>
        <v>41939</v>
      </c>
      <c r="U117" s="86">
        <f>VLOOKUP(G117,[5]分布式发票数据!$A$4:$E$193,5,FALSE)</f>
        <v>15282.57</v>
      </c>
      <c r="V117" s="86">
        <f>VLOOKUP(G117,'[8]2023年4-6月'!$A$4:$E$193,5,FALSE)</f>
        <v>63408.65</v>
      </c>
      <c r="W117" s="86">
        <f t="shared" si="15"/>
        <v>78691.22</v>
      </c>
      <c r="X117" s="86">
        <f>VLOOKUP(G117,[6]分布式发票数据!$A$4:$D$193,4,FALSE)</f>
        <v>34415</v>
      </c>
      <c r="Y117" s="86">
        <f>VLOOKUP(G117,[6]分布式发票数据!$A$4:$E$193,5,FALSE)</f>
        <v>12540.83</v>
      </c>
      <c r="Z117" s="86">
        <f>VLOOKUP(G117,[9]分布式发票数据!$A$4:$E$193,4,FALSE)</f>
        <v>36888</v>
      </c>
      <c r="AA117" s="86">
        <f>VLOOKUP(G117,[9]分布式发票数据!$A$4:$E$193,5,FALSE)</f>
        <v>13441.99</v>
      </c>
      <c r="AB117" s="86">
        <f>VLOOKUP(G117,[10]分布式发票数据!$A:$D,4,FALSE)</f>
        <v>31748</v>
      </c>
      <c r="AC117" s="86">
        <f>VLOOKUP(G117,[10]分布式发票数据!$A:$E,5,FALSE)</f>
        <v>11568.97</v>
      </c>
      <c r="AD117" s="86">
        <f>VLOOKUP(G117,[12]sheet1!$G:$S,13,FALSE)</f>
        <v>39526</v>
      </c>
      <c r="AE117" s="86">
        <f>VLOOKUP(G117,[12]sheet1!$G:$X,18,FALSE)</f>
        <v>14403.27</v>
      </c>
      <c r="AF117" s="86">
        <f>VLOOKUP(G117,[11]Sheet1!$B:$E,4,FALSE)</f>
        <v>63438.19</v>
      </c>
      <c r="AG117" s="86">
        <f t="shared" si="21"/>
        <v>77841.46</v>
      </c>
      <c r="AH117" s="86">
        <f>VLOOKUP(G117,[13]Sheet1!$C$1:$H$65536,6,FALSE)</f>
        <v>37358</v>
      </c>
      <c r="AI117" s="86">
        <f>VLOOKUP(G117,[13]Sheet1!$C$1:$I$65536,7,FALSE)</f>
        <v>13613.26</v>
      </c>
      <c r="AJ117" s="86">
        <f>VLOOKUP(G117,[14]Sheet1!$E$1:$I$65536,5,FALSE)</f>
        <v>22997.58</v>
      </c>
      <c r="AK117" s="86">
        <f>VLOOKUP(G117,[15]Sheet1!$E$1:$I$65536,5,FALSE)</f>
        <v>24332.21</v>
      </c>
      <c r="AL117" s="92">
        <f t="shared" si="17"/>
        <v>47329.79</v>
      </c>
      <c r="AM117" s="92">
        <f t="shared" si="18"/>
        <v>60943.05</v>
      </c>
      <c r="AN117" s="1">
        <f>VLOOKUP(G117,[16]分布式营销结算明细接收数据!$E:$K,7,FALSE)</f>
        <v>30863</v>
      </c>
      <c r="AO117" s="1">
        <f>VLOOKUP(G117,[16]分布式营销结算明细接收数据!$E:$O,11,FALSE)</f>
        <v>11246.48</v>
      </c>
      <c r="AP117" s="1">
        <f>VLOOKUP(G117,[16]分布式营销结算明细接收数据!$E:$R,14,FALSE)</f>
        <v>18999.26</v>
      </c>
      <c r="AQ117" s="1">
        <f t="shared" si="22"/>
        <v>30245.74</v>
      </c>
      <c r="AR117" s="95">
        <f t="shared" si="23"/>
        <v>432895.25</v>
      </c>
    </row>
    <row r="118" ht="16" customHeight="1" spans="1:44">
      <c r="A118" s="12">
        <v>113</v>
      </c>
      <c r="B118" s="12" t="s">
        <v>243</v>
      </c>
      <c r="C118" s="72" t="s">
        <v>244</v>
      </c>
      <c r="D118" s="72"/>
      <c r="E118" s="72"/>
      <c r="F118" s="57">
        <v>300</v>
      </c>
      <c r="G118" s="30" t="s">
        <v>245</v>
      </c>
      <c r="H118" s="58">
        <f>VLOOKUP(G118,[1]分布式发票数据!$A:$D,4)</f>
        <v>40469</v>
      </c>
      <c r="I118" s="58">
        <f>VLOOKUP(G118,[1]分布式发票数据!$A:$E,5,FALSE)</f>
        <v>14746.9</v>
      </c>
      <c r="J118" s="20">
        <f>VLOOKUP(G118,[2]分布式发票数据!$A:$D,4,FALSE)</f>
        <v>35572</v>
      </c>
      <c r="K118" s="20">
        <f>VLOOKUP(G118,[2]分布式发票数据!$A:$E,5,FALSE)</f>
        <v>12962.44</v>
      </c>
      <c r="L118" s="84">
        <v>48634</v>
      </c>
      <c r="M118" s="85">
        <v>17722.23</v>
      </c>
      <c r="N118" s="20">
        <f>VLOOKUP(G118,'[7]2022年12月-2023年3月'!$A$4:$E$193,5,FALSE)</f>
        <v>99633.01</v>
      </c>
      <c r="O118" s="20">
        <f t="shared" ref="O118:O136" si="24">M118+N118</f>
        <v>117355.24</v>
      </c>
      <c r="P118" s="86">
        <f>VLOOKUP(G118,[3]分布式发票数据!$A:$E,4,FALSE)</f>
        <v>36683</v>
      </c>
      <c r="Q118" s="86">
        <f>VLOOKUP(G118,[3]分布式发票数据!$A:$E,5,FALSE)</f>
        <v>13367.29</v>
      </c>
      <c r="R118" s="86">
        <f>VLOOKUP(G:G,[4]分布式发票数据!$A:$E,4,FALSE)</f>
        <v>40411</v>
      </c>
      <c r="S118" s="86">
        <f>VLOOKUP(G:G,[4]分布式发票数据!$A:$E,5,FALSE)</f>
        <v>14725.77</v>
      </c>
      <c r="T118" s="86">
        <f>VLOOKUP(G118,[5]分布式发票数据!$A$4:$E$193,4,FALSE)</f>
        <v>46120</v>
      </c>
      <c r="U118" s="86">
        <f>VLOOKUP(G118,[5]分布式发票数据!$A$4:$E$193,5,FALSE)</f>
        <v>16806.13</v>
      </c>
      <c r="V118" s="86">
        <f>VLOOKUP(G118,'[8]2023年4-6月'!$A$4:$E$193,5,FALSE)</f>
        <v>75850.53</v>
      </c>
      <c r="W118" s="86">
        <f t="shared" ref="W118:W136" si="25">U118+V118</f>
        <v>92656.66</v>
      </c>
      <c r="X118" s="86">
        <f>VLOOKUP(G118,[6]分布式发票数据!$A$4:$D$193,4,FALSE)</f>
        <v>38490</v>
      </c>
      <c r="Y118" s="86">
        <f>VLOOKUP(G118,[6]分布式发票数据!$A$4:$E$193,5,FALSE)</f>
        <v>14025.76</v>
      </c>
      <c r="Z118" s="86">
        <f>VLOOKUP(G118,[9]分布式发票数据!$A$4:$E$193,4,FALSE)</f>
        <v>38978</v>
      </c>
      <c r="AA118" s="86">
        <f>VLOOKUP(G118,[9]分布式发票数据!$A$4:$E$193,5,FALSE)</f>
        <v>14203.58</v>
      </c>
      <c r="AB118" s="86">
        <f>VLOOKUP(G118,[10]分布式发票数据!$A:$D,4,FALSE)</f>
        <v>33004</v>
      </c>
      <c r="AC118" s="86">
        <f>VLOOKUP(G118,[10]分布式发票数据!$A:$E,5,FALSE)</f>
        <v>12026.66</v>
      </c>
      <c r="AD118" s="86">
        <f>VLOOKUP(G118,[12]sheet1!$G:$S,13,FALSE)</f>
        <v>40980</v>
      </c>
      <c r="AE118" s="86">
        <f>VLOOKUP(G118,[12]sheet1!$G:$X,18,FALSE)</f>
        <v>14933.11</v>
      </c>
      <c r="AF118" s="86">
        <f>VLOOKUP(G118,[11]Sheet1!$B:$E,4,FALSE)</f>
        <v>68006.56</v>
      </c>
      <c r="AG118" s="86">
        <f t="shared" si="21"/>
        <v>82939.67</v>
      </c>
      <c r="AH118" s="86">
        <f>VLOOKUP(G118,[13]Sheet1!$C$1:$H$65536,6,FALSE)</f>
        <v>38240</v>
      </c>
      <c r="AI118" s="86">
        <f>VLOOKUP(G118,[13]Sheet1!$C$1:$I$65536,7,FALSE)</f>
        <v>13934.66</v>
      </c>
      <c r="AJ118" s="86">
        <f>VLOOKUP(G118,[14]Sheet1!$E$1:$I$65536,5,FALSE)</f>
        <v>23540.54</v>
      </c>
      <c r="AK118" s="86">
        <f>VLOOKUP(G118,[15]Sheet1!$E$1:$I$65536,5,FALSE)</f>
        <v>25227.29</v>
      </c>
      <c r="AL118" s="92">
        <f t="shared" ref="AL118:AL136" si="26">AJ118+AK118</f>
        <v>48767.83</v>
      </c>
      <c r="AM118" s="92">
        <f t="shared" ref="AM118:AM136" si="27">AI118+AL118</f>
        <v>62702.49</v>
      </c>
      <c r="AN118" s="1">
        <f>VLOOKUP(G118,[16]分布式营销结算明细接收数据!$E:$K,7,FALSE)</f>
        <v>29795</v>
      </c>
      <c r="AO118" s="1">
        <f>VLOOKUP(G118,[16]分布式营销结算明细接收数据!$E:$O,11,FALSE)</f>
        <v>10857.3</v>
      </c>
      <c r="AP118" s="1">
        <f>VLOOKUP(G118,[16]分布式营销结算明细接收数据!$E:$R,14,FALSE)</f>
        <v>18341.8</v>
      </c>
      <c r="AQ118" s="1">
        <f t="shared" si="22"/>
        <v>29199.1</v>
      </c>
      <c r="AR118" s="95">
        <f t="shared" si="23"/>
        <v>480911.56</v>
      </c>
    </row>
    <row r="119" s="40" customFormat="1" ht="16" customHeight="1" spans="1:44">
      <c r="A119" s="12">
        <v>114</v>
      </c>
      <c r="B119" s="56" t="s">
        <v>246</v>
      </c>
      <c r="C119" s="72" t="s">
        <v>247</v>
      </c>
      <c r="D119" s="101" t="s">
        <v>248</v>
      </c>
      <c r="E119" s="72">
        <v>420</v>
      </c>
      <c r="F119" s="102">
        <v>2856</v>
      </c>
      <c r="G119" s="136" t="s">
        <v>249</v>
      </c>
      <c r="H119" s="58">
        <f>VLOOKUP(G119,[1]分布式发票数据!$A:$D,4)</f>
        <v>33972</v>
      </c>
      <c r="I119" s="58">
        <f>VLOOKUP(G119,[1]分布式发票数据!$A:$E,5,FALSE)</f>
        <v>12379.4</v>
      </c>
      <c r="J119" s="20">
        <f>VLOOKUP(G119,[2]分布式发票数据!$A:$D,4,FALSE)</f>
        <v>29096</v>
      </c>
      <c r="K119" s="20">
        <f>VLOOKUP(G119,[2]分布式发票数据!$A:$E,5,FALSE)</f>
        <v>10602.58</v>
      </c>
      <c r="L119" s="84">
        <v>40738</v>
      </c>
      <c r="M119" s="85">
        <v>14844.93</v>
      </c>
      <c r="N119" s="20">
        <f>VLOOKUP(G119,'[7]2022年12月-2023年3月'!$A$4:$E$193,5,FALSE)</f>
        <v>66957.44</v>
      </c>
      <c r="O119" s="20">
        <f t="shared" si="24"/>
        <v>81802.37</v>
      </c>
      <c r="P119" s="86">
        <f>VLOOKUP(G119,[3]分布式发票数据!$A:$E,4,FALSE)</f>
        <v>31198</v>
      </c>
      <c r="Q119" s="86">
        <f>VLOOKUP(G119,[3]分布式发票数据!$A:$E,5,FALSE)</f>
        <v>11368.55</v>
      </c>
      <c r="R119" s="86">
        <f>VLOOKUP(G:G,[4]分布式发票数据!$A:$E,4,FALSE)</f>
        <v>34127</v>
      </c>
      <c r="S119" s="86">
        <f>VLOOKUP(G:G,[4]分布式发票数据!$A:$E,5,FALSE)</f>
        <v>12435.88</v>
      </c>
      <c r="T119" s="86">
        <f>VLOOKUP(G119,[5]分布式发票数据!$A$4:$E$193,4,FALSE)</f>
        <v>39583</v>
      </c>
      <c r="U119" s="86">
        <f>VLOOKUP(G119,[5]分布式发票数据!$A$4:$E$193,5,FALSE)</f>
        <v>14424.05</v>
      </c>
      <c r="V119" s="86">
        <f>VLOOKUP(G119,'[8]2023年4-6月'!$A$4:$E$193,5,FALSE)</f>
        <v>50943.32</v>
      </c>
      <c r="W119" s="86">
        <f t="shared" si="25"/>
        <v>65367.37</v>
      </c>
      <c r="X119" s="86">
        <f>VLOOKUP(G119,[6]分布式发票数据!$A$4:$D$193,4,FALSE)</f>
        <v>32884</v>
      </c>
      <c r="Y119" s="86">
        <f>VLOOKUP(G119,[6]分布式发票数据!$A$4:$E$193,5,FALSE)</f>
        <v>11982.93</v>
      </c>
      <c r="Z119" s="86">
        <f>VLOOKUP(G119,[9]分布式发票数据!$A$4:$E$193,4,FALSE)</f>
        <v>30647</v>
      </c>
      <c r="AA119" s="86">
        <f>VLOOKUP(G119,[9]分布式发票数据!$A$4:$E$193,5,FALSE)</f>
        <v>11167.77</v>
      </c>
      <c r="AB119" s="86">
        <f>VLOOKUP(G119,[10]分布式发票数据!$A:$D,4,FALSE)</f>
        <v>29857</v>
      </c>
      <c r="AC119" s="86">
        <f>VLOOKUP(G119,[10]分布式发票数据!$A:$E,5,FALSE)</f>
        <v>10879.89</v>
      </c>
      <c r="AD119" s="86">
        <f>VLOOKUP(G119,[12]sheet1!$G:$S,13,FALSE)</f>
        <v>37120</v>
      </c>
      <c r="AE119" s="86">
        <f>VLOOKUP(G119,[12]sheet1!$G:$X,18,FALSE)</f>
        <v>13526.53</v>
      </c>
      <c r="AF119" s="86">
        <f>VLOOKUP(G119,[11]Sheet1!$B:$E,4,FALSE)</f>
        <v>45349.21</v>
      </c>
      <c r="AG119" s="86">
        <f t="shared" si="21"/>
        <v>58875.74</v>
      </c>
      <c r="AH119" s="86">
        <f>VLOOKUP(G119,[13]Sheet1!$C$1:$H$65536,6,FALSE)</f>
        <v>33085</v>
      </c>
      <c r="AI119" s="86">
        <f>VLOOKUP(G119,[13]Sheet1!$C$1:$I$65536,7,FALSE)</f>
        <v>12056.17</v>
      </c>
      <c r="AJ119" s="86">
        <f>VLOOKUP(G119,[14]Sheet1!$E$1:$I$65536,5,FALSE)</f>
        <v>16066.08</v>
      </c>
      <c r="AK119" s="86">
        <f>VLOOKUP(G119,[15]Sheet1!$E$1:$I$65536,5,FALSE)</f>
        <v>18025.47</v>
      </c>
      <c r="AL119" s="92">
        <f t="shared" si="26"/>
        <v>34091.55</v>
      </c>
      <c r="AM119" s="92">
        <f t="shared" si="27"/>
        <v>46147.72</v>
      </c>
      <c r="AN119" s="1">
        <f>VLOOKUP(G119,[16]分布式营销结算明细接收数据!$E:$K,7,FALSE)</f>
        <v>24328</v>
      </c>
      <c r="AO119" s="1">
        <f>VLOOKUP(G119,[16]分布式营销结算明细接收数据!$E:$O,11,FALSE)</f>
        <v>8865.12</v>
      </c>
      <c r="AP119" s="1">
        <f>VLOOKUP(G119,[16]分布式营销结算明细接收数据!$E:$R,14,FALSE)</f>
        <v>11813.68</v>
      </c>
      <c r="AQ119" s="1">
        <f t="shared" si="22"/>
        <v>20678.8</v>
      </c>
      <c r="AR119" s="95">
        <f t="shared" si="23"/>
        <v>353689</v>
      </c>
    </row>
    <row r="120" s="40" customFormat="1" ht="16" customHeight="1" spans="1:44">
      <c r="A120" s="12">
        <v>115</v>
      </c>
      <c r="B120" s="56"/>
      <c r="C120" s="72" t="s">
        <v>250</v>
      </c>
      <c r="D120" s="103"/>
      <c r="E120" s="72">
        <v>420</v>
      </c>
      <c r="F120" s="104"/>
      <c r="G120" s="136" t="s">
        <v>251</v>
      </c>
      <c r="H120" s="58">
        <f>VLOOKUP(G120,[1]分布式发票数据!$A:$D,4)</f>
        <v>41740</v>
      </c>
      <c r="I120" s="58">
        <f>VLOOKUP(G120,[1]分布式发票数据!$A:$E,5,FALSE)</f>
        <v>15210.06</v>
      </c>
      <c r="J120" s="20">
        <f>VLOOKUP(G120,[2]分布式发票数据!$A:$D,4,FALSE)</f>
        <v>36481</v>
      </c>
      <c r="K120" s="20">
        <f>VLOOKUP(G120,[2]分布式发票数据!$A:$E,5,FALSE)</f>
        <v>13293.68</v>
      </c>
      <c r="L120" s="84">
        <v>52057</v>
      </c>
      <c r="M120" s="85">
        <v>18969.57</v>
      </c>
      <c r="N120" s="20">
        <f>VLOOKUP(G120,'[7]2022年12月-2023年3月'!$A$4:$E$193,5,FALSE)</f>
        <v>81482.22</v>
      </c>
      <c r="O120" s="20">
        <f t="shared" si="24"/>
        <v>100451.79</v>
      </c>
      <c r="P120" s="86">
        <f>VLOOKUP(G120,[3]分布式发票数据!$A:$E,4,FALSE)</f>
        <v>38977</v>
      </c>
      <c r="Q120" s="86">
        <f>VLOOKUP(G120,[3]分布式发票数据!$A:$E,5,FALSE)</f>
        <v>14203.22</v>
      </c>
      <c r="R120" s="86">
        <f>VLOOKUP(G:G,[4]分布式发票数据!$A:$E,4,FALSE)</f>
        <v>42894</v>
      </c>
      <c r="S120" s="86">
        <f>VLOOKUP(G:G,[4]分布式发票数据!$A:$E,5,FALSE)</f>
        <v>15630.57</v>
      </c>
      <c r="T120" s="86">
        <f>VLOOKUP(G120,[5]分布式发票数据!$A$4:$E$193,4,FALSE)</f>
        <v>49118</v>
      </c>
      <c r="U120" s="86">
        <f>VLOOKUP(G120,[5]分布式发票数据!$A$4:$E$193,5,FALSE)</f>
        <v>17898.6</v>
      </c>
      <c r="V120" s="86">
        <f>VLOOKUP(G120,'[8]2023年4-6月'!$A$4:$E$193,5,FALSE)</f>
        <v>63608.26</v>
      </c>
      <c r="W120" s="86">
        <f t="shared" si="25"/>
        <v>81506.86</v>
      </c>
      <c r="X120" s="86">
        <f>VLOOKUP(G120,[6]分布式发票数据!$A$4:$D$193,4,FALSE)</f>
        <v>41237</v>
      </c>
      <c r="Y120" s="86">
        <f>VLOOKUP(G120,[6]分布式发票数据!$A$4:$E$193,5,FALSE)</f>
        <v>15026.76</v>
      </c>
      <c r="Z120" s="86">
        <f>VLOOKUP(G120,[9]分布式发票数据!$A$4:$E$193,4,FALSE)</f>
        <v>43892</v>
      </c>
      <c r="AA120" s="86">
        <f>VLOOKUP(G120,[9]分布式发票数据!$A$4:$E$193,5,FALSE)</f>
        <v>15994.24</v>
      </c>
      <c r="AB120" s="86">
        <f>VLOOKUP(G120,[10]分布式发票数据!$A:$D,4,FALSE)</f>
        <v>37564</v>
      </c>
      <c r="AC120" s="86">
        <f>VLOOKUP(G120,[10]分布式发票数据!$A:$E,5,FALSE)</f>
        <v>13688.32</v>
      </c>
      <c r="AD120" s="86">
        <f>VLOOKUP(G120,[12]sheet1!$G:$S,13,FALSE)</f>
        <v>46801</v>
      </c>
      <c r="AE120" s="86">
        <f>VLOOKUP(G120,[12]sheet1!$G:$X,18,FALSE)</f>
        <v>17054.28</v>
      </c>
      <c r="AF120" s="86">
        <f>VLOOKUP(G120,[11]Sheet1!$B:$E,4,FALSE)</f>
        <v>59579.73</v>
      </c>
      <c r="AG120" s="86">
        <f t="shared" si="21"/>
        <v>76634.01</v>
      </c>
      <c r="AH120" s="86">
        <f>VLOOKUP(G120,[13]Sheet1!$C$1:$H$65536,6,FALSE)</f>
        <v>41239</v>
      </c>
      <c r="AI120" s="86">
        <f>VLOOKUP(G120,[13]Sheet1!$C$1:$I$65536,7,FALSE)</f>
        <v>15027.49</v>
      </c>
      <c r="AJ120" s="86">
        <f>VLOOKUP(G120,[14]Sheet1!$E$1:$I$65536,5,FALSE)</f>
        <v>20025.66</v>
      </c>
      <c r="AK120" s="86">
        <f>VLOOKUP(G120,[15]Sheet1!$E$1:$I$65536,5,FALSE)</f>
        <v>22726.57</v>
      </c>
      <c r="AL120" s="92">
        <f t="shared" si="26"/>
        <v>42752.23</v>
      </c>
      <c r="AM120" s="92">
        <f t="shared" si="27"/>
        <v>57779.72</v>
      </c>
      <c r="AN120" s="1">
        <f>VLOOKUP(G120,[16]分布式营销结算明细接收数据!$E:$K,7,FALSE)</f>
        <v>31686</v>
      </c>
      <c r="AO120" s="1">
        <f>VLOOKUP(G120,[16]分布式营销结算明细接收数据!$E:$O,11,FALSE)</f>
        <v>11546.38</v>
      </c>
      <c r="AP120" s="1">
        <f>VLOOKUP(G120,[16]分布式营销结算明细接收数据!$E:$R,14,FALSE)</f>
        <v>15386.72</v>
      </c>
      <c r="AQ120" s="1">
        <f t="shared" si="22"/>
        <v>26933.1</v>
      </c>
      <c r="AR120" s="95">
        <f t="shared" si="23"/>
        <v>446352.33</v>
      </c>
    </row>
    <row r="121" s="40" customFormat="1" ht="16" customHeight="1" spans="1:44">
      <c r="A121" s="12">
        <v>116</v>
      </c>
      <c r="B121" s="56"/>
      <c r="C121" s="72" t="s">
        <v>252</v>
      </c>
      <c r="D121" s="103"/>
      <c r="E121" s="72">
        <v>420</v>
      </c>
      <c r="F121" s="104"/>
      <c r="G121" s="136" t="s">
        <v>253</v>
      </c>
      <c r="H121" s="58">
        <f>VLOOKUP(G121,[1]分布式发票数据!$A:$D,4)</f>
        <v>42260</v>
      </c>
      <c r="I121" s="58">
        <f>VLOOKUP(G121,[1]分布式发票数据!$A:$E,5,FALSE)</f>
        <v>15399.54</v>
      </c>
      <c r="J121" s="20">
        <f>VLOOKUP(G121,[2]分布式发票数据!$A:$D,4,FALSE)</f>
        <v>36329</v>
      </c>
      <c r="K121" s="20">
        <f>VLOOKUP(G121,[2]分布式发票数据!$A:$E,5,FALSE)</f>
        <v>13238.29</v>
      </c>
      <c r="L121" s="84">
        <v>51715</v>
      </c>
      <c r="M121" s="85">
        <v>18844.95</v>
      </c>
      <c r="N121" s="20">
        <f>VLOOKUP(G121,'[7]2022年12月-2023年3月'!$A$4:$E$193,5,FALSE)</f>
        <v>83776.68</v>
      </c>
      <c r="O121" s="20">
        <f t="shared" si="24"/>
        <v>102621.63</v>
      </c>
      <c r="P121" s="86">
        <f>VLOOKUP(G121,[3]分布式发票数据!$A:$E,4,FALSE)</f>
        <v>39055</v>
      </c>
      <c r="Q121" s="86">
        <f>VLOOKUP(G121,[3]分布式发票数据!$A:$E,5,FALSE)</f>
        <v>14231.64</v>
      </c>
      <c r="R121" s="86">
        <f>VLOOKUP(G:G,[4]分布式发票数据!$A:$E,4,FALSE)</f>
        <v>43044</v>
      </c>
      <c r="S121" s="86">
        <f>VLOOKUP(G:G,[4]分布式发票数据!$A:$E,5,FALSE)</f>
        <v>15685.23</v>
      </c>
      <c r="T121" s="86">
        <f>VLOOKUP(G121,[5]分布式发票数据!$A$4:$E$193,4,FALSE)</f>
        <v>49312</v>
      </c>
      <c r="U121" s="86">
        <f>VLOOKUP(G121,[5]分布式发票数据!$A$4:$E$193,5,FALSE)</f>
        <v>17969.29</v>
      </c>
      <c r="V121" s="86">
        <f>VLOOKUP(G121,'[8]2023年4-6月'!$A$4:$E$193,5,FALSE)</f>
        <v>63813.19</v>
      </c>
      <c r="W121" s="86">
        <f t="shared" si="25"/>
        <v>81782.48</v>
      </c>
      <c r="X121" s="86">
        <f>VLOOKUP(G121,[6]分布式发票数据!$A$4:$D$193,4,FALSE)</f>
        <v>41486</v>
      </c>
      <c r="Y121" s="86">
        <f>VLOOKUP(G121,[6]分布式发票数据!$A$4:$E$193,5,FALSE)</f>
        <v>15117.5</v>
      </c>
      <c r="Z121" s="86">
        <f>VLOOKUP(G121,[9]分布式发票数据!$A$4:$E$193,4,FALSE)</f>
        <v>44074</v>
      </c>
      <c r="AA121" s="86">
        <f>VLOOKUP(G121,[9]分布式发票数据!$A$4:$E$193,5,FALSE)</f>
        <v>16060.57</v>
      </c>
      <c r="AB121" s="86">
        <f>VLOOKUP(G121,[10]分布式发票数据!$A:$D,4,FALSE)</f>
        <v>35041</v>
      </c>
      <c r="AC121" s="86">
        <f>VLOOKUP(G121,[10]分布式发票数据!$A:$E,5,FALSE)</f>
        <v>12768.94</v>
      </c>
      <c r="AD121" s="86">
        <f>VLOOKUP(G121,[12]sheet1!$G:$S,13,FALSE)</f>
        <v>42191</v>
      </c>
      <c r="AE121" s="86">
        <f>VLOOKUP(G121,[12]sheet1!$G:$X,18,FALSE)</f>
        <v>15374.4</v>
      </c>
      <c r="AF121" s="86">
        <f>VLOOKUP(G121,[11]Sheet1!$B:$E,4,FALSE)</f>
        <v>58563.84</v>
      </c>
      <c r="AG121" s="86">
        <f t="shared" si="21"/>
        <v>73938.24</v>
      </c>
      <c r="AH121" s="86">
        <f>VLOOKUP(G121,[13]Sheet1!$C$1:$H$65536,6,FALSE)</f>
        <v>41034</v>
      </c>
      <c r="AI121" s="86">
        <f>VLOOKUP(G121,[13]Sheet1!$C$1:$I$65536,7,FALSE)</f>
        <v>14952.79</v>
      </c>
      <c r="AJ121" s="86">
        <f>VLOOKUP(G121,[14]Sheet1!$E$1:$I$65536,5,FALSE)</f>
        <v>19926.11</v>
      </c>
      <c r="AK121" s="86">
        <f>VLOOKUP(G121,[15]Sheet1!$E$1:$I$65536,5,FALSE)</f>
        <v>20487.95</v>
      </c>
      <c r="AL121" s="92">
        <f t="shared" si="26"/>
        <v>40414.06</v>
      </c>
      <c r="AM121" s="92">
        <f t="shared" si="27"/>
        <v>55366.85</v>
      </c>
      <c r="AN121" s="1">
        <f>VLOOKUP(G121,[16]分布式营销结算明细接收数据!$E:$K,7,FALSE)</f>
        <v>32431</v>
      </c>
      <c r="AO121" s="1">
        <f>VLOOKUP(G121,[16]分布式营销结算明细接收数据!$E:$O,11,FALSE)</f>
        <v>11817.86</v>
      </c>
      <c r="AP121" s="1">
        <f>VLOOKUP(G121,[16]分布式营销结算明细接收数据!$E:$R,14,FALSE)</f>
        <v>15748.49</v>
      </c>
      <c r="AQ121" s="1">
        <f t="shared" si="22"/>
        <v>27566.35</v>
      </c>
      <c r="AR121" s="95">
        <f t="shared" si="23"/>
        <v>443777.26</v>
      </c>
    </row>
    <row r="122" s="40" customFormat="1" ht="16" customHeight="1" spans="1:44">
      <c r="A122" s="12">
        <v>117</v>
      </c>
      <c r="B122" s="56"/>
      <c r="C122" s="17" t="s">
        <v>254</v>
      </c>
      <c r="D122" s="105"/>
      <c r="E122" s="17">
        <v>420</v>
      </c>
      <c r="F122" s="106"/>
      <c r="G122" s="136" t="s">
        <v>255</v>
      </c>
      <c r="H122" s="58">
        <f>VLOOKUP(G122,[1]分布式发票数据!$A:$D,4)</f>
        <v>41809</v>
      </c>
      <c r="I122" s="58">
        <f>VLOOKUP(G122,[1]分布式发票数据!$A:$E,5,FALSE)</f>
        <v>15235.2</v>
      </c>
      <c r="J122" s="20">
        <f>VLOOKUP(G122,[2]分布式发票数据!$A:$D,4,FALSE)</f>
        <v>36565</v>
      </c>
      <c r="K122" s="20">
        <f>VLOOKUP(G122,[2]分布式发票数据!$A:$E,5,FALSE)</f>
        <v>13324.29</v>
      </c>
      <c r="L122" s="84">
        <v>51242</v>
      </c>
      <c r="M122" s="85">
        <v>18672.58</v>
      </c>
      <c r="N122" s="20">
        <f>VLOOKUP(G122,'[7]2022年12月-2023年3月'!$A$4:$E$193,5,FALSE)</f>
        <v>83278.94</v>
      </c>
      <c r="O122" s="20">
        <f t="shared" si="24"/>
        <v>101951.52</v>
      </c>
      <c r="P122" s="86">
        <f>VLOOKUP(G122,[3]分布式发票数据!$A:$E,4,FALSE)</f>
        <v>38455</v>
      </c>
      <c r="Q122" s="86">
        <f>VLOOKUP(G122,[3]分布式发票数据!$A:$E,5,FALSE)</f>
        <v>14013</v>
      </c>
      <c r="R122" s="86">
        <f>VLOOKUP(G:G,[4]分布式发票数据!$A:$E,4,FALSE)</f>
        <v>42422</v>
      </c>
      <c r="S122" s="86">
        <f>VLOOKUP(G:G,[4]分布式发票数据!$A:$E,5,FALSE)</f>
        <v>15458.58</v>
      </c>
      <c r="T122" s="86">
        <f>VLOOKUP(G122,[5]分布式发票数据!$A$4:$E$193,4,FALSE)</f>
        <v>48820</v>
      </c>
      <c r="U122" s="86">
        <f>VLOOKUP(G122,[5]分布式发票数据!$A$4:$E$193,5,FALSE)</f>
        <v>17790.01</v>
      </c>
      <c r="V122" s="86">
        <f>VLOOKUP(G122,'[8]2023年4-6月'!$A$4:$E$193,5,FALSE)</f>
        <v>62980.86</v>
      </c>
      <c r="W122" s="86">
        <f t="shared" si="25"/>
        <v>80770.87</v>
      </c>
      <c r="X122" s="86">
        <f>VLOOKUP(G122,[6]分布式发票数据!$A$4:$D$193,4,FALSE)</f>
        <v>40777</v>
      </c>
      <c r="Y122" s="86">
        <f>VLOOKUP(G122,[6]分布式发票数据!$A$4:$E$193,5,FALSE)</f>
        <v>14859.14</v>
      </c>
      <c r="Z122" s="86">
        <f>VLOOKUP(G122,[9]分布式发票数据!$A$4:$E$193,4,FALSE)</f>
        <v>44124</v>
      </c>
      <c r="AA122" s="86">
        <f>VLOOKUP(G122,[9]分布式发票数据!$A$4:$E$193,5,FALSE)</f>
        <v>16078.79</v>
      </c>
      <c r="AB122" s="86">
        <f>VLOOKUP(G122,[10]分布式发票数据!$A:$D,4,FALSE)</f>
        <v>37688</v>
      </c>
      <c r="AC122" s="86">
        <f>VLOOKUP(G122,[10]分布式发票数据!$A:$E,5,FALSE)</f>
        <v>13733.51</v>
      </c>
      <c r="AD122" s="86">
        <f>VLOOKUP(G122,[12]sheet1!$G:$S,13,FALSE)</f>
        <v>48064</v>
      </c>
      <c r="AE122" s="86">
        <f>VLOOKUP(G122,[12]sheet1!$G:$X,18,FALSE)</f>
        <v>17514.52</v>
      </c>
      <c r="AF122" s="86">
        <f>VLOOKUP(G122,[11]Sheet1!$B:$E,4,FALSE)</f>
        <v>59529.21</v>
      </c>
      <c r="AG122" s="86">
        <f t="shared" si="21"/>
        <v>77043.73</v>
      </c>
      <c r="AH122" s="86">
        <f>VLOOKUP(G122,[13]Sheet1!$C$1:$H$65536,6,FALSE)</f>
        <v>41392</v>
      </c>
      <c r="AI122" s="86">
        <f>VLOOKUP(G122,[13]Sheet1!$C$1:$I$65536,7,FALSE)</f>
        <v>15083.24</v>
      </c>
      <c r="AJ122" s="86">
        <f>VLOOKUP(G122,[14]Sheet1!$E$1:$I$65536,5,FALSE)</f>
        <v>20099.96</v>
      </c>
      <c r="AK122" s="86">
        <f>VLOOKUP(G122,[15]Sheet1!$E$1:$I$65536,5,FALSE)</f>
        <v>23339.88</v>
      </c>
      <c r="AL122" s="92">
        <f t="shared" si="26"/>
        <v>43439.84</v>
      </c>
      <c r="AM122" s="92">
        <f t="shared" si="27"/>
        <v>58523.08</v>
      </c>
      <c r="AN122" s="1">
        <f>VLOOKUP(G122,[16]分布式营销结算明细接收数据!$E:$K,7,FALSE)</f>
        <v>31188</v>
      </c>
      <c r="AO122" s="1">
        <f>VLOOKUP(G122,[16]分布式营销结算明细接收数据!$E:$O,11,FALSE)</f>
        <v>11364.91</v>
      </c>
      <c r="AP122" s="1">
        <f>VLOOKUP(G122,[16]分布式营销结算明细接收数据!$E:$R,14,FALSE)</f>
        <v>15144.89</v>
      </c>
      <c r="AQ122" s="1">
        <f t="shared" si="22"/>
        <v>26509.8</v>
      </c>
      <c r="AR122" s="95">
        <f t="shared" si="23"/>
        <v>447501.51</v>
      </c>
    </row>
    <row r="123" s="40" customFormat="1" ht="16" customHeight="1" spans="1:44">
      <c r="A123" s="12">
        <v>118</v>
      </c>
      <c r="B123" s="56"/>
      <c r="C123" s="17"/>
      <c r="D123" s="105"/>
      <c r="E123" s="17"/>
      <c r="F123" s="106"/>
      <c r="G123" s="136" t="s">
        <v>256</v>
      </c>
      <c r="H123" s="58">
        <f>VLOOKUP(G123,[1]分布式发票数据!$A:$D,4)</f>
        <v>42025</v>
      </c>
      <c r="I123" s="58">
        <f>VLOOKUP(G123,[1]分布式发票数据!$A:$E,5,FALSE)</f>
        <v>15313.91</v>
      </c>
      <c r="J123" s="20">
        <f>VLOOKUP(G123,[2]分布式发票数据!$A:$D,4,FALSE)</f>
        <v>36086</v>
      </c>
      <c r="K123" s="20">
        <f>VLOOKUP(G123,[2]分布式发票数据!$A:$E,5,FALSE)</f>
        <v>13149.74</v>
      </c>
      <c r="L123" s="84">
        <v>50903</v>
      </c>
      <c r="M123" s="85">
        <v>18549.05</v>
      </c>
      <c r="N123" s="20">
        <f>VLOOKUP(G123,'[7]2022年12月-2023年3月'!$A$4:$E$193,5,FALSE)</f>
        <v>83073.05</v>
      </c>
      <c r="O123" s="20">
        <f t="shared" si="24"/>
        <v>101622.1</v>
      </c>
      <c r="P123" s="86">
        <f>VLOOKUP(G123,[3]分布式发票数据!$A:$E,4,FALSE)</f>
        <v>38364</v>
      </c>
      <c r="Q123" s="86">
        <f>VLOOKUP(G123,[3]分布式发票数据!$A:$E,5,FALSE)</f>
        <v>13979.84</v>
      </c>
      <c r="R123" s="86">
        <f>VLOOKUP(G:G,[4]分布式发票数据!$A:$E,4,FALSE)</f>
        <v>42305</v>
      </c>
      <c r="S123" s="86">
        <f>VLOOKUP(G:G,[4]分布式发票数据!$A:$E,5,FALSE)</f>
        <v>15415.94</v>
      </c>
      <c r="T123" s="86">
        <f>VLOOKUP(G123,[5]分布式发票数据!$A$4:$E$193,4,FALSE)</f>
        <v>48352</v>
      </c>
      <c r="U123" s="86">
        <f>VLOOKUP(G123,[5]分布式发票数据!$A$4:$E$193,5,FALSE)</f>
        <v>17619.47</v>
      </c>
      <c r="V123" s="86">
        <f>VLOOKUP(G123,'[8]2023年4-6月'!$A$4:$E$193,5,FALSE)</f>
        <v>62652.6</v>
      </c>
      <c r="W123" s="86">
        <f t="shared" si="25"/>
        <v>80272.07</v>
      </c>
      <c r="X123" s="86">
        <f>VLOOKUP(G123,[6]分布式发票数据!$A$4:$D$193,4,FALSE)</f>
        <v>40915</v>
      </c>
      <c r="Y123" s="86">
        <f>VLOOKUP(G123,[6]分布式发票数据!$A$4:$E$193,5,FALSE)</f>
        <v>14909.43</v>
      </c>
      <c r="Z123" s="86">
        <f>VLOOKUP(G123,[9]分布式发票数据!$A$4:$E$193,4,FALSE)</f>
        <v>43987</v>
      </c>
      <c r="AA123" s="86">
        <f>VLOOKUP(G123,[9]分布式发票数据!$A$4:$E$193,5,FALSE)</f>
        <v>16028.86</v>
      </c>
      <c r="AB123" s="86">
        <f>VLOOKUP(G123,[10]分布式发票数据!$A:$D,4,FALSE)</f>
        <v>37807</v>
      </c>
      <c r="AC123" s="86">
        <f>VLOOKUP(G123,[10]分布式发票数据!$A:$E,5,FALSE)</f>
        <v>13776.87</v>
      </c>
      <c r="AD123" s="86">
        <f>VLOOKUP(G123,[12]sheet1!$G:$S,13,FALSE)</f>
        <v>47897</v>
      </c>
      <c r="AE123" s="86">
        <f>VLOOKUP(G123,[12]sheet1!$G:$X,18,FALSE)</f>
        <v>17453.67</v>
      </c>
      <c r="AF123" s="86">
        <f>VLOOKUP(G123,[11]Sheet1!$B:$E,4,FALSE)</f>
        <v>59587.49</v>
      </c>
      <c r="AG123" s="86">
        <f t="shared" si="21"/>
        <v>77041.16</v>
      </c>
      <c r="AH123" s="86">
        <f>VLOOKUP(G123,[13]Sheet1!$C$1:$H$65536,6,FALSE)</f>
        <v>41288</v>
      </c>
      <c r="AI123" s="86">
        <f>VLOOKUP(G123,[13]Sheet1!$C$1:$I$65536,7,FALSE)</f>
        <v>15045.35</v>
      </c>
      <c r="AJ123" s="86">
        <f>VLOOKUP(G123,[14]Sheet1!$E$1:$I$65536,5,FALSE)</f>
        <v>20049.45</v>
      </c>
      <c r="AK123" s="86">
        <f>VLOOKUP(G123,[15]Sheet1!$E$1:$I$65536,5,FALSE)</f>
        <v>23258.78</v>
      </c>
      <c r="AL123" s="92">
        <f t="shared" si="26"/>
        <v>43308.23</v>
      </c>
      <c r="AM123" s="92">
        <f t="shared" si="27"/>
        <v>58353.58</v>
      </c>
      <c r="AN123" s="1">
        <f>VLOOKUP(G123,[16]分布式营销结算明细接收数据!$E:$K,7,FALSE)</f>
        <v>30811</v>
      </c>
      <c r="AO123" s="1">
        <f>VLOOKUP(G123,[16]分布式营销结算明细接收数据!$E:$O,11,FALSE)</f>
        <v>11227.53</v>
      </c>
      <c r="AP123" s="1">
        <f>VLOOKUP(G123,[16]分布式营销结算明细接收数据!$E:$R,14,FALSE)</f>
        <v>14961.82</v>
      </c>
      <c r="AQ123" s="1">
        <f t="shared" si="22"/>
        <v>26189.35</v>
      </c>
      <c r="AR123" s="95">
        <f t="shared" si="23"/>
        <v>446052.85</v>
      </c>
    </row>
    <row r="124" s="40" customFormat="1" ht="16" customHeight="1" spans="1:44">
      <c r="A124" s="12">
        <v>119</v>
      </c>
      <c r="B124" s="56"/>
      <c r="C124" s="72" t="s">
        <v>257</v>
      </c>
      <c r="D124" s="103"/>
      <c r="E124" s="72">
        <v>336</v>
      </c>
      <c r="F124" s="104"/>
      <c r="G124" s="136" t="s">
        <v>258</v>
      </c>
      <c r="H124" s="58">
        <f>VLOOKUP(G124,[1]分布式发票数据!$A:$D,4)</f>
        <v>40576</v>
      </c>
      <c r="I124" s="58">
        <f>VLOOKUP(G124,[1]分布式发票数据!$A:$E,5,FALSE)</f>
        <v>14785.89</v>
      </c>
      <c r="J124" s="20">
        <f>VLOOKUP(G124,[2]分布式发票数据!$A:$D,4,FALSE)</f>
        <v>34212</v>
      </c>
      <c r="K124" s="20">
        <f>VLOOKUP(G124,[2]分布式发票数据!$A:$E,5,FALSE)</f>
        <v>12466.85</v>
      </c>
      <c r="L124" s="84">
        <v>50803</v>
      </c>
      <c r="M124" s="85">
        <v>18512.61</v>
      </c>
      <c r="N124" s="20">
        <f>VLOOKUP(G124,'[7]2022年12月-2023年3月'!$A$4:$E$193,5,FALSE)</f>
        <v>80740.24</v>
      </c>
      <c r="O124" s="20">
        <f t="shared" si="24"/>
        <v>99252.85</v>
      </c>
      <c r="P124" s="86">
        <f>VLOOKUP(G124,[3]分布式发票数据!$A:$E,4,FALSE)</f>
        <v>38392</v>
      </c>
      <c r="Q124" s="86">
        <f>VLOOKUP(G124,[3]分布式发票数据!$A:$E,5,FALSE)</f>
        <v>13990.04</v>
      </c>
      <c r="R124" s="86">
        <f>VLOOKUP(G:G,[4]分布式发票数据!$A:$E,4,FALSE)</f>
        <v>42076</v>
      </c>
      <c r="S124" s="86">
        <f>VLOOKUP(G:G,[4]分布式发票数据!$A:$E,5,FALSE)</f>
        <v>15332.49</v>
      </c>
      <c r="T124" s="86">
        <f>VLOOKUP(G124,[5]分布式发票数据!$A$4:$E$193,4,FALSE)</f>
        <v>48535</v>
      </c>
      <c r="U124" s="86">
        <f>VLOOKUP(G124,[5]分布式发票数据!$A$4:$E$193,5,FALSE)</f>
        <v>17686.15</v>
      </c>
      <c r="V124" s="86">
        <f>VLOOKUP(G124,'[8]2023年4-6月'!$A$4:$E$193,5,FALSE)</f>
        <v>62643.87</v>
      </c>
      <c r="W124" s="86">
        <f t="shared" si="25"/>
        <v>80330.02</v>
      </c>
      <c r="X124" s="86">
        <f>VLOOKUP(G124,[6]分布式发票数据!$A$4:$D$193,4,FALSE)</f>
        <v>40860</v>
      </c>
      <c r="Y124" s="86">
        <f>VLOOKUP(G124,[6]分布式发票数据!$A$4:$E$193,5,FALSE)</f>
        <v>14889.38</v>
      </c>
      <c r="Z124" s="86">
        <f>VLOOKUP(G124,[9]分布式发票数据!$A$4:$E$193,4,FALSE)</f>
        <v>43619</v>
      </c>
      <c r="AA124" s="86">
        <f>VLOOKUP(G124,[9]分布式发票数据!$A$4:$E$193,5,FALSE)</f>
        <v>15894.76</v>
      </c>
      <c r="AB124" s="86">
        <f>VLOOKUP(G124,[10]分布式发票数据!$A:$D,4,FALSE)</f>
        <v>37453</v>
      </c>
      <c r="AC124" s="86">
        <f>VLOOKUP(G124,[10]分布式发票数据!$A:$E,5,FALSE)</f>
        <v>13647.87</v>
      </c>
      <c r="AD124" s="86">
        <f>VLOOKUP(G124,[12]sheet1!$G:$S,13,FALSE)</f>
        <v>47238</v>
      </c>
      <c r="AE124" s="86">
        <f>VLOOKUP(G124,[12]sheet1!$G:$X,18,FALSE)</f>
        <v>17213.53</v>
      </c>
      <c r="AF124" s="86">
        <f>VLOOKUP(G124,[11]Sheet1!$B:$E,4,FALSE)</f>
        <v>59210.19</v>
      </c>
      <c r="AG124" s="86">
        <f t="shared" si="21"/>
        <v>76423.72</v>
      </c>
      <c r="AH124" s="86">
        <f>VLOOKUP(G124,[13]Sheet1!$C$1:$H$65536,6,FALSE)</f>
        <v>40758</v>
      </c>
      <c r="AI124" s="86">
        <f>VLOOKUP(G124,[13]Sheet1!$C$1:$I$65536,7,FALSE)</f>
        <v>14852.22</v>
      </c>
      <c r="AJ124" s="86">
        <f>VLOOKUP(G124,[14]Sheet1!$E$1:$I$65536,5,FALSE)</f>
        <v>19792.08</v>
      </c>
      <c r="AK124" s="86">
        <f>VLOOKUP(G124,[15]Sheet1!$E$1:$I$65536,5,FALSE)</f>
        <v>22938.77</v>
      </c>
      <c r="AL124" s="92">
        <f t="shared" si="26"/>
        <v>42730.85</v>
      </c>
      <c r="AM124" s="92">
        <f t="shared" si="27"/>
        <v>57583.07</v>
      </c>
      <c r="AN124" s="1">
        <f>VLOOKUP(G124,[16]分布式营销结算明细接收数据!$E:$K,7,FALSE)</f>
        <v>30438</v>
      </c>
      <c r="AO124" s="1">
        <f>VLOOKUP(G124,[16]分布式营销结算明细接收数据!$E:$O,11,FALSE)</f>
        <v>11091.61</v>
      </c>
      <c r="AP124" s="1">
        <f>VLOOKUP(G124,[16]分布式营销结算明细接收数据!$E:$R,14,FALSE)</f>
        <v>14780.69</v>
      </c>
      <c r="AQ124" s="1">
        <f t="shared" si="22"/>
        <v>25872.3</v>
      </c>
      <c r="AR124" s="95">
        <f t="shared" si="23"/>
        <v>440469.24</v>
      </c>
    </row>
    <row r="125" s="40" customFormat="1" ht="16" customHeight="1" spans="1:44">
      <c r="A125" s="12">
        <v>120</v>
      </c>
      <c r="B125" s="56"/>
      <c r="C125" s="17" t="s">
        <v>259</v>
      </c>
      <c r="D125" s="103"/>
      <c r="E125" s="17">
        <v>420</v>
      </c>
      <c r="F125" s="104"/>
      <c r="G125" s="136" t="s">
        <v>260</v>
      </c>
      <c r="H125" s="58">
        <f>VLOOKUP(G125,[1]分布式发票数据!$A:$D,4)</f>
        <v>37721</v>
      </c>
      <c r="I125" s="58">
        <f>VLOOKUP(G125,[1]分布式发票数据!$A:$E,5,FALSE)</f>
        <v>13745.53</v>
      </c>
      <c r="J125" s="20">
        <f>VLOOKUP(G125,[2]分布式发票数据!$A:$D,4,FALSE)</f>
        <v>34658</v>
      </c>
      <c r="K125" s="20">
        <f>VLOOKUP(G125,[2]分布式发票数据!$A:$E,5,FALSE)</f>
        <v>12629.38</v>
      </c>
      <c r="L125" s="84">
        <v>49501</v>
      </c>
      <c r="M125" s="85">
        <v>18038.16</v>
      </c>
      <c r="N125" s="20">
        <f>VLOOKUP(G125,'[7]2022年12月-2023年3月'!$A$4:$E$193,5,FALSE)</f>
        <v>76089.15</v>
      </c>
      <c r="O125" s="20">
        <f t="shared" si="24"/>
        <v>94127.31</v>
      </c>
      <c r="P125" s="86">
        <f>VLOOKUP(G125,[3]分布式发票数据!$A:$E,4,FALSE)</f>
        <v>37525</v>
      </c>
      <c r="Q125" s="86">
        <f>VLOOKUP(G125,[3]分布式发票数据!$A:$E,5,FALSE)</f>
        <v>13674.11</v>
      </c>
      <c r="R125" s="86">
        <f>VLOOKUP(G:G,[4]分布式发票数据!$A:$E,4,FALSE)</f>
        <v>40968</v>
      </c>
      <c r="S125" s="86">
        <f>VLOOKUP(G:G,[4]分布式发票数据!$A:$E,5,FALSE)</f>
        <v>14928.74</v>
      </c>
      <c r="T125" s="86">
        <f>VLOOKUP(G125,[5]分布式发票数据!$A$4:$E$193,4,FALSE)</f>
        <v>47503</v>
      </c>
      <c r="U125" s="86">
        <f>VLOOKUP(G125,[5]分布式发票数据!$A$4:$E$193,5,FALSE)</f>
        <v>17310.09</v>
      </c>
      <c r="V125" s="86">
        <f>VLOOKUP(G125,'[8]2023年4-6月'!$A$4:$E$193,5,FALSE)</f>
        <v>61183.66</v>
      </c>
      <c r="W125" s="86">
        <f t="shared" si="25"/>
        <v>78493.75</v>
      </c>
      <c r="X125" s="86">
        <f>VLOOKUP(G125,[6]分布式发票数据!$A$4:$D$193,4,FALSE)</f>
        <v>39122</v>
      </c>
      <c r="Y125" s="86">
        <f>VLOOKUP(G125,[6]分布式发票数据!$A$4:$E$193,5,FALSE)</f>
        <v>14256.06</v>
      </c>
      <c r="Z125" s="86">
        <f>VLOOKUP(G125,[9]分布式发票数据!$A$4:$E$193,4,FALSE)</f>
        <v>42208</v>
      </c>
      <c r="AA125" s="86">
        <f>VLOOKUP(G125,[9]分布式发票数据!$A$4:$E$193,5,FALSE)</f>
        <v>15380.6</v>
      </c>
      <c r="AB125" s="86">
        <f>VLOOKUP(G125,[10]分布式发票数据!$A:$D,4,FALSE)</f>
        <v>36006</v>
      </c>
      <c r="AC125" s="86">
        <f>VLOOKUP(G125,[10]分布式发票数据!$A:$E,5,FALSE)</f>
        <v>13120.59</v>
      </c>
      <c r="AD125" s="86">
        <f>VLOOKUP(G125,[12]sheet1!$G:$S,13,FALSE)</f>
        <v>45077</v>
      </c>
      <c r="AE125" s="86">
        <f>VLOOKUP(G125,[12]sheet1!$G:$X,18,FALSE)</f>
        <v>16426.06</v>
      </c>
      <c r="AF125" s="86">
        <f>VLOOKUP(G125,[11]Sheet1!$B:$E,4,FALSE)</f>
        <v>56978.35</v>
      </c>
      <c r="AG125" s="86">
        <f t="shared" si="21"/>
        <v>73404.41</v>
      </c>
      <c r="AH125" s="86">
        <f>VLOOKUP(G125,[13]Sheet1!$C$1:$H$65536,6,FALSE)</f>
        <v>37080</v>
      </c>
      <c r="AI125" s="86">
        <f>VLOOKUP(G125,[13]Sheet1!$C$1:$I$65536,7,FALSE)</f>
        <v>13511.95</v>
      </c>
      <c r="AJ125" s="86">
        <f>VLOOKUP(G125,[14]Sheet1!$E$1:$I$65536,5,FALSE)</f>
        <v>18006.05</v>
      </c>
      <c r="AK125" s="86">
        <f>VLOOKUP(G125,[15]Sheet1!$E$1:$I$65536,5,FALSE)</f>
        <v>21889.39</v>
      </c>
      <c r="AL125" s="92">
        <f t="shared" si="26"/>
        <v>39895.44</v>
      </c>
      <c r="AM125" s="92">
        <f t="shared" si="27"/>
        <v>53407.39</v>
      </c>
      <c r="AN125" s="1">
        <f>VLOOKUP(G125,[16]分布式营销结算明细接收数据!$E:$K,7,FALSE)</f>
        <v>30414</v>
      </c>
      <c r="AO125" s="1">
        <f>VLOOKUP(G125,[16]分布式营销结算明细接收数据!$E:$O,11,FALSE)</f>
        <v>11082.86</v>
      </c>
      <c r="AP125" s="1">
        <f>VLOOKUP(G125,[16]分布式营销结算明细接收数据!$E:$R,14,FALSE)</f>
        <v>14769.04</v>
      </c>
      <c r="AQ125" s="1">
        <f t="shared" si="22"/>
        <v>25851.9</v>
      </c>
      <c r="AR125" s="95">
        <f t="shared" si="23"/>
        <v>423019.77</v>
      </c>
    </row>
    <row r="126" s="40" customFormat="1" ht="16" customHeight="1" spans="1:44">
      <c r="A126" s="12">
        <v>121</v>
      </c>
      <c r="B126" s="56"/>
      <c r="C126" s="17"/>
      <c r="D126" s="103"/>
      <c r="E126" s="17"/>
      <c r="F126" s="104"/>
      <c r="G126" s="136" t="s">
        <v>261</v>
      </c>
      <c r="H126" s="58">
        <f>VLOOKUP(G126,[1]分布式发票数据!$A:$D,4)</f>
        <v>39646</v>
      </c>
      <c r="I126" s="58">
        <f>VLOOKUP(G126,[1]分布式发票数据!$A:$E,5,FALSE)</f>
        <v>14447</v>
      </c>
      <c r="J126" s="20">
        <f>VLOOKUP(G126,[2]分布式发票数据!$A:$D,4,FALSE)</f>
        <v>36361</v>
      </c>
      <c r="K126" s="20">
        <f>VLOOKUP(G126,[2]分布式发票数据!$A:$E,5,FALSE)</f>
        <v>13249.95</v>
      </c>
      <c r="L126" s="84">
        <v>50687</v>
      </c>
      <c r="M126" s="85">
        <v>18470.34</v>
      </c>
      <c r="N126" s="20">
        <f>VLOOKUP(G126,'[7]2022年12月-2023年3月'!$A$4:$E$193,5,FALSE)</f>
        <v>80258.03</v>
      </c>
      <c r="O126" s="20">
        <f t="shared" si="24"/>
        <v>98728.37</v>
      </c>
      <c r="P126" s="86">
        <f>VLOOKUP(G126,[3]分布式发票数据!$A:$E,4,FALSE)</f>
        <v>38407</v>
      </c>
      <c r="Q126" s="86">
        <f>VLOOKUP(G126,[3]分布式发票数据!$A:$E,5,FALSE)</f>
        <v>13995.51</v>
      </c>
      <c r="R126" s="86">
        <f>VLOOKUP(G:G,[4]分布式发票数据!$A:$E,4,FALSE)</f>
        <v>41822</v>
      </c>
      <c r="S126" s="86">
        <f>VLOOKUP(G:G,[4]分布式发票数据!$A:$E,5,FALSE)</f>
        <v>15239.94</v>
      </c>
      <c r="T126" s="86">
        <f>VLOOKUP(G126,[5]分布式发票数据!$A$4:$E$193,4,FALSE)</f>
        <v>48865</v>
      </c>
      <c r="U126" s="86">
        <f>VLOOKUP(G126,[5]分布式发票数据!$A$4:$E$193,5,FALSE)</f>
        <v>17806.41</v>
      </c>
      <c r="V126" s="86">
        <f>VLOOKUP(G126,'[8]2023年4-6月'!$A$4:$E$193,5,FALSE)</f>
        <v>62688.04</v>
      </c>
      <c r="W126" s="86">
        <f t="shared" si="25"/>
        <v>80494.45</v>
      </c>
      <c r="X126" s="86">
        <f>VLOOKUP(G126,[6]分布式发票数据!$A$4:$D$193,4,FALSE)</f>
        <v>40711</v>
      </c>
      <c r="Y126" s="86">
        <f>VLOOKUP(G126,[6]分布式发票数据!$A$4:$E$193,5,FALSE)</f>
        <v>14835.09</v>
      </c>
      <c r="Z126" s="86">
        <f>VLOOKUP(G126,[9]分布式发票数据!$A$4:$E$193,4,FALSE)</f>
        <v>41044</v>
      </c>
      <c r="AA126" s="86">
        <f>VLOOKUP(G126,[9]分布式发票数据!$A$4:$E$193,5,FALSE)</f>
        <v>14956.43</v>
      </c>
      <c r="AB126" s="86">
        <f>VLOOKUP(G126,[10]分布式发票数据!$A:$D,4,FALSE)</f>
        <v>37578</v>
      </c>
      <c r="AC126" s="86">
        <f>VLOOKUP(G126,[10]分布式发票数据!$A:$E,5,FALSE)</f>
        <v>13693.42</v>
      </c>
      <c r="AD126" s="86">
        <f>VLOOKUP(G126,[12]sheet1!$G:$S,13,FALSE)</f>
        <v>47513</v>
      </c>
      <c r="AE126" s="86">
        <f>VLOOKUP(G126,[12]sheet1!$G:$X,18,FALSE)</f>
        <v>17313.74</v>
      </c>
      <c r="AF126" s="86">
        <f>VLOOKUP(G126,[11]Sheet1!$B:$E,4,FALSE)</f>
        <v>57948.11</v>
      </c>
      <c r="AG126" s="86">
        <f t="shared" si="21"/>
        <v>75261.85</v>
      </c>
      <c r="AH126" s="86">
        <f>VLOOKUP(G126,[13]Sheet1!$C$1:$H$65536,6,FALSE)</f>
        <v>39656</v>
      </c>
      <c r="AI126" s="86">
        <f>VLOOKUP(G126,[13]Sheet1!$C$1:$I$65536,7,FALSE)</f>
        <v>14450.65</v>
      </c>
      <c r="AJ126" s="86">
        <f>VLOOKUP(G126,[14]Sheet1!$E$1:$I$65536,5,FALSE)</f>
        <v>19256.95</v>
      </c>
      <c r="AK126" s="86">
        <f>VLOOKUP(G126,[15]Sheet1!$E$1:$I$65536,5,FALSE)</f>
        <v>23072.31</v>
      </c>
      <c r="AL126" s="92">
        <f t="shared" si="26"/>
        <v>42329.26</v>
      </c>
      <c r="AM126" s="92">
        <f t="shared" si="27"/>
        <v>56779.91</v>
      </c>
      <c r="AN126" s="1">
        <f>VLOOKUP(G126,[16]分布式营销结算明细接收数据!$E:$K,7,FALSE)</f>
        <v>28487</v>
      </c>
      <c r="AO126" s="1">
        <f>VLOOKUP(G126,[16]分布式营销结算明细接收数据!$E:$O,11,FALSE)</f>
        <v>10380.66</v>
      </c>
      <c r="AP126" s="1">
        <f>VLOOKUP(G126,[16]分布式营销结算明细接收数据!$E:$R,14,FALSE)</f>
        <v>13833.29</v>
      </c>
      <c r="AQ126" s="1">
        <f t="shared" si="22"/>
        <v>24213.95</v>
      </c>
      <c r="AR126" s="95">
        <f t="shared" si="23"/>
        <v>435895.87</v>
      </c>
    </row>
    <row r="127" s="40" customFormat="1" ht="16" customHeight="1" spans="1:44">
      <c r="A127" s="12">
        <v>122</v>
      </c>
      <c r="B127" s="56"/>
      <c r="C127" s="72" t="s">
        <v>262</v>
      </c>
      <c r="D127" s="107"/>
      <c r="E127" s="72">
        <v>420</v>
      </c>
      <c r="F127" s="108"/>
      <c r="G127" s="136" t="s">
        <v>263</v>
      </c>
      <c r="H127" s="58">
        <f>VLOOKUP(G127,[1]分布式发票数据!$A:$D,4)</f>
        <v>35527</v>
      </c>
      <c r="I127" s="58">
        <f>VLOOKUP(G127,[1]分布式发票数据!$A:$E,5,FALSE)</f>
        <v>12946.04</v>
      </c>
      <c r="J127" s="20">
        <f>VLOOKUP(G127,[2]分布式发票数据!$A:$D,4,FALSE)</f>
        <v>32999</v>
      </c>
      <c r="K127" s="20">
        <f>VLOOKUP(G127,[2]分布式发票数据!$A:$E,5,FALSE)</f>
        <v>12024.84</v>
      </c>
      <c r="L127" s="84">
        <v>49684</v>
      </c>
      <c r="M127" s="85">
        <v>18104.85</v>
      </c>
      <c r="N127" s="20">
        <f>VLOOKUP(G127,'[7]2022年12月-2023年3月'!$A$4:$E$193,5,FALSE)</f>
        <v>74194.33</v>
      </c>
      <c r="O127" s="20">
        <f t="shared" si="24"/>
        <v>92299.18</v>
      </c>
      <c r="P127" s="86">
        <f>VLOOKUP(G127,[3]分布式发票数据!$A:$E,4,FALSE)</f>
        <v>38634</v>
      </c>
      <c r="Q127" s="86">
        <f>VLOOKUP(G127,[3]分布式发票数据!$A:$E,5,FALSE)</f>
        <v>14078.23</v>
      </c>
      <c r="R127" s="86">
        <f>VLOOKUP(G:G,[4]分布式发票数据!$A:$E,4,FALSE)</f>
        <v>42505</v>
      </c>
      <c r="S127" s="86">
        <f>VLOOKUP(G:G,[4]分布式发票数据!$A:$E,5,FALSE)</f>
        <v>15488.82</v>
      </c>
      <c r="T127" s="86">
        <f>VLOOKUP(G127,[5]分布式发票数据!$A$4:$E$193,4,FALSE)</f>
        <v>49105</v>
      </c>
      <c r="U127" s="86">
        <f>VLOOKUP(G127,[5]分布式发票数据!$A$4:$E$193,5,FALSE)</f>
        <v>17893.86</v>
      </c>
      <c r="V127" s="86">
        <f>VLOOKUP(G127,'[8]2023年4-6月'!$A$4:$E$193,5,FALSE)</f>
        <v>63246.49</v>
      </c>
      <c r="W127" s="86">
        <f t="shared" si="25"/>
        <v>81140.35</v>
      </c>
      <c r="X127" s="86">
        <f>VLOOKUP(G127,[6]分布式发票数据!$A$4:$D$193,4,FALSE)</f>
        <v>41042</v>
      </c>
      <c r="Y127" s="86">
        <f>VLOOKUP(G127,[6]分布式发票数据!$A$4:$E$193,5,FALSE)</f>
        <v>14955.7</v>
      </c>
      <c r="Z127" s="86">
        <f>VLOOKUP(G127,[9]分布式发票数据!$A$4:$E$193,4,FALSE)</f>
        <v>43582</v>
      </c>
      <c r="AA127" s="86">
        <f>VLOOKUP(G127,[9]分布式发票数据!$A$4:$E$193,5,FALSE)</f>
        <v>15881.28</v>
      </c>
      <c r="AB127" s="86">
        <f>VLOOKUP(G127,[10]分布式发票数据!$A:$D,4,FALSE)</f>
        <v>36047</v>
      </c>
      <c r="AC127" s="86">
        <f>VLOOKUP(G127,[10]分布式发票数据!$A:$E,5,FALSE)</f>
        <v>13135.53</v>
      </c>
      <c r="AD127" s="86">
        <f>VLOOKUP(G127,[12]sheet1!$G:$S,13,FALSE)</f>
        <v>41524</v>
      </c>
      <c r="AE127" s="86">
        <f>VLOOKUP(G127,[12]sheet1!$G:$X,18,FALSE)</f>
        <v>15131.35</v>
      </c>
      <c r="AF127" s="86">
        <f>VLOOKUP(G127,[11]Sheet1!$B:$E,4,FALSE)</f>
        <v>58597.84</v>
      </c>
      <c r="AG127" s="86">
        <f t="shared" si="21"/>
        <v>73729.19</v>
      </c>
      <c r="AH127" s="86">
        <f>VLOOKUP(G127,[13]Sheet1!$C$1:$H$65536,6,FALSE)</f>
        <v>34808</v>
      </c>
      <c r="AI127" s="86">
        <f>VLOOKUP(G127,[13]Sheet1!$C$1:$I$65536,7,FALSE)</f>
        <v>12684.04</v>
      </c>
      <c r="AJ127" s="86">
        <f>VLOOKUP(G127,[14]Sheet1!$E$1:$I$65536,5,FALSE)</f>
        <v>16902.76</v>
      </c>
      <c r="AK127" s="86">
        <f>VLOOKUP(G127,[15]Sheet1!$E$1:$I$65536,5,FALSE)</f>
        <v>20164.05</v>
      </c>
      <c r="AL127" s="92">
        <f t="shared" si="26"/>
        <v>37066.81</v>
      </c>
      <c r="AM127" s="92">
        <f t="shared" si="27"/>
        <v>49750.85</v>
      </c>
      <c r="AN127" s="1">
        <f>VLOOKUP(G127,[16]分布式营销结算明细接收数据!$E:$K,7,FALSE)</f>
        <v>27222</v>
      </c>
      <c r="AO127" s="1">
        <f>VLOOKUP(G127,[16]分布式营销结算明细接收数据!$E:$O,11,FALSE)</f>
        <v>9919.7</v>
      </c>
      <c r="AP127" s="1">
        <f>VLOOKUP(G127,[16]分布式营销结算明细接收数据!$E:$R,14,FALSE)</f>
        <v>13219</v>
      </c>
      <c r="AQ127" s="1">
        <f t="shared" si="22"/>
        <v>23138.7</v>
      </c>
      <c r="AR127" s="95">
        <f t="shared" si="23"/>
        <v>418568.71</v>
      </c>
    </row>
    <row r="128" ht="16" customHeight="1" spans="1:44">
      <c r="A128" s="12">
        <v>123</v>
      </c>
      <c r="B128" s="56"/>
      <c r="C128" s="72" t="s">
        <v>264</v>
      </c>
      <c r="D128" s="72"/>
      <c r="E128" s="72"/>
      <c r="F128" s="57">
        <v>300</v>
      </c>
      <c r="G128" s="30" t="s">
        <v>265</v>
      </c>
      <c r="H128" s="58">
        <f>VLOOKUP(G128,[1]分布式发票数据!$A:$D,4)</f>
        <v>27947</v>
      </c>
      <c r="I128" s="58">
        <f>VLOOKUP(G128,[1]分布式发票数据!$A:$E,5,FALSE)</f>
        <v>10183.89</v>
      </c>
      <c r="J128" s="20">
        <f>VLOOKUP(G128,[2]分布式发票数据!$A:$D,4,FALSE)</f>
        <v>28728</v>
      </c>
      <c r="K128" s="20">
        <f>VLOOKUP(G128,[2]分布式发票数据!$A:$E,5,FALSE)</f>
        <v>10468.48</v>
      </c>
      <c r="L128" s="84">
        <v>43876</v>
      </c>
      <c r="M128" s="85">
        <v>15988.41</v>
      </c>
      <c r="N128" s="20">
        <f>VLOOKUP(G128,'[7]2022年12月-2023年3月'!$A$4:$E$193,5,FALSE)</f>
        <v>76892.75</v>
      </c>
      <c r="O128" s="20">
        <f t="shared" si="24"/>
        <v>92881.16</v>
      </c>
      <c r="P128" s="86">
        <f>VLOOKUP(G128,[3]分布式发票数据!$A:$E,4,FALSE)</f>
        <v>34204</v>
      </c>
      <c r="Q128" s="86">
        <f>VLOOKUP(G128,[3]分布式发票数据!$A:$E,5,FALSE)</f>
        <v>12463.94</v>
      </c>
      <c r="R128" s="86">
        <f>VLOOKUP(G:G,[4]分布式发票数据!$A:$E,4,FALSE)</f>
        <v>37408</v>
      </c>
      <c r="S128" s="86">
        <f>VLOOKUP(G:G,[4]分布式发票数据!$A:$E,5,FALSE)</f>
        <v>13631.48</v>
      </c>
      <c r="T128" s="86">
        <f>VLOOKUP(G128,[5]分布式发票数据!$A$4:$E$193,4,FALSE)</f>
        <v>42953</v>
      </c>
      <c r="U128" s="86">
        <f>VLOOKUP(G128,[5]分布式发票数据!$A$4:$E$193,5,FALSE)</f>
        <v>15652.07</v>
      </c>
      <c r="V128" s="86">
        <f>VLOOKUP(G128,'[8]2023年4-6月'!$A$4:$E$193,5,FALSE)</f>
        <v>70526.21</v>
      </c>
      <c r="W128" s="86">
        <f t="shared" si="25"/>
        <v>86178.28</v>
      </c>
      <c r="X128" s="86">
        <f>VLOOKUP(G128,[6]分布式发票数据!$A$4:$D$193,4,FALSE)</f>
        <v>32150</v>
      </c>
      <c r="Y128" s="86">
        <f>VLOOKUP(G128,[6]分布式发票数据!$A$4:$E$193,5,FALSE)</f>
        <v>11715.46</v>
      </c>
      <c r="Z128" s="86">
        <f>VLOOKUP(G128,[9]分布式发票数据!$A$4:$E$193,4,FALSE)</f>
        <v>27008</v>
      </c>
      <c r="AA128" s="86">
        <f>VLOOKUP(G128,[9]分布式发票数据!$A$4:$E$193,5,FALSE)</f>
        <v>9841.72</v>
      </c>
      <c r="AB128" s="86">
        <f>VLOOKUP(G128,[10]分布式发票数据!$A:$D,4,FALSE)</f>
        <v>26587</v>
      </c>
      <c r="AC128" s="86">
        <f>VLOOKUP(G128,[10]分布式发票数据!$A:$E,5,FALSE)</f>
        <v>9688.3</v>
      </c>
      <c r="AD128" s="86">
        <f>VLOOKUP(G128,[12]sheet1!$G:$S,13,FALSE)</f>
        <v>39757</v>
      </c>
      <c r="AE128" s="86">
        <f>VLOOKUP(G128,[12]sheet1!$G:$X,18,FALSE)</f>
        <v>14487.45</v>
      </c>
      <c r="AF128" s="86">
        <f>VLOOKUP(G128,[11]Sheet1!$B:$E,4,FALSE)</f>
        <v>52784.62</v>
      </c>
      <c r="AG128" s="86">
        <f t="shared" si="21"/>
        <v>67272.07</v>
      </c>
      <c r="AH128" s="86">
        <f>VLOOKUP(G128,[13]Sheet1!$C$1:$H$65536,6,FALSE)</f>
        <v>30295</v>
      </c>
      <c r="AI128" s="86">
        <f>VLOOKUP(G128,[13]Sheet1!$C$1:$I$65536,7,FALSE)</f>
        <v>11039.5</v>
      </c>
      <c r="AJ128" s="86">
        <f>VLOOKUP(G128,[14]Sheet1!$E$1:$I$65536,5,FALSE)</f>
        <v>18649.6</v>
      </c>
      <c r="AK128" s="86">
        <f>VLOOKUP(G128,[15]Sheet1!$E$1:$I$65536,5,FALSE)</f>
        <v>24474.41</v>
      </c>
      <c r="AL128" s="92">
        <f t="shared" si="26"/>
        <v>43124.01</v>
      </c>
      <c r="AM128" s="92">
        <f t="shared" si="27"/>
        <v>54163.51</v>
      </c>
      <c r="AN128" s="1">
        <f>VLOOKUP(G128,[16]分布式营销结算明细接收数据!$E:$K,7,FALSE)</f>
        <v>18486</v>
      </c>
      <c r="AO128" s="1">
        <f>VLOOKUP(G128,[16]分布式营销结算明细接收数据!$E:$O,11,FALSE)</f>
        <v>6736.3</v>
      </c>
      <c r="AP128" s="1">
        <f>VLOOKUP(G128,[16]分布式营销结算明细接收数据!$E:$R,14,FALSE)</f>
        <v>11379.98</v>
      </c>
      <c r="AQ128" s="1">
        <f t="shared" si="22"/>
        <v>18116.28</v>
      </c>
      <c r="AR128" s="95">
        <f t="shared" si="23"/>
        <v>396604.57</v>
      </c>
    </row>
    <row r="129" ht="16" customHeight="1" spans="1:44">
      <c r="A129" s="12">
        <v>124</v>
      </c>
      <c r="B129" s="56"/>
      <c r="C129" s="72" t="s">
        <v>266</v>
      </c>
      <c r="D129" s="72"/>
      <c r="E129" s="72"/>
      <c r="F129" s="57">
        <v>300</v>
      </c>
      <c r="G129" s="30" t="s">
        <v>267</v>
      </c>
      <c r="H129" s="58">
        <f>VLOOKUP(G129,[1]分布式发票数据!$A:$D,4)</f>
        <v>30013</v>
      </c>
      <c r="I129" s="58">
        <f>VLOOKUP(G129,[1]分布式发票数据!$A:$E,5,FALSE)</f>
        <v>10936.74</v>
      </c>
      <c r="J129" s="20">
        <f>VLOOKUP(G129,[2]分布式发票数据!$A:$D,4,FALSE)</f>
        <v>29564</v>
      </c>
      <c r="K129" s="20">
        <f>VLOOKUP(G129,[2]分布式发票数据!$A:$E,5,FALSE)</f>
        <v>10773.12</v>
      </c>
      <c r="L129" s="84">
        <v>42454</v>
      </c>
      <c r="M129" s="85">
        <v>15470.24</v>
      </c>
      <c r="N129" s="20">
        <f>VLOOKUP(G129,'[7]2022年12月-2023年3月'!$A$4:$E$193,5,FALSE)</f>
        <v>80051.39</v>
      </c>
      <c r="O129" s="20">
        <f t="shared" si="24"/>
        <v>95521.63</v>
      </c>
      <c r="P129" s="86">
        <f>VLOOKUP(G129,[3]分布式发票数据!$A:$E,4,FALSE)</f>
        <v>32515</v>
      </c>
      <c r="Q129" s="86">
        <f>VLOOKUP(G129,[3]分布式发票数据!$A:$E,5,FALSE)</f>
        <v>11848.47</v>
      </c>
      <c r="R129" s="86">
        <f>VLOOKUP(G:G,[4]分布式发票数据!$A:$E,4,FALSE)</f>
        <v>35100</v>
      </c>
      <c r="S129" s="86">
        <f>VLOOKUP(G:G,[4]分布式发票数据!$A:$E,5,FALSE)</f>
        <v>12790.44</v>
      </c>
      <c r="T129" s="86">
        <f>VLOOKUP(G129,[5]分布式发票数据!$A$4:$E$193,4,FALSE)</f>
        <v>40712</v>
      </c>
      <c r="U129" s="86">
        <f>VLOOKUP(G129,[5]分布式发票数据!$A$4:$E$193,5,FALSE)</f>
        <v>14835.45</v>
      </c>
      <c r="V129" s="86">
        <f>VLOOKUP(G129,'[8]2023年4-6月'!$A$4:$E$193,5,FALSE)</f>
        <v>66686.1</v>
      </c>
      <c r="W129" s="86">
        <f t="shared" si="25"/>
        <v>81521.55</v>
      </c>
      <c r="X129" s="86">
        <f>VLOOKUP(G129,[6]分布式发票数据!$A$4:$D$193,4,FALSE)</f>
        <v>31092</v>
      </c>
      <c r="Y129" s="86">
        <f>VLOOKUP(G129,[6]分布式发票数据!$A$4:$E$193,5,FALSE)</f>
        <v>11329.92</v>
      </c>
      <c r="Z129" s="86">
        <f>VLOOKUP(G129,[9]分布式发票数据!$A$4:$E$193,4,FALSE)</f>
        <v>32846</v>
      </c>
      <c r="AA129" s="86">
        <f>VLOOKUP(G129,[9]分布式发票数据!$A$4:$E$193,5,FALSE)</f>
        <v>11969.08</v>
      </c>
      <c r="AB129" s="86">
        <f>VLOOKUP(G129,[10]分布式发票数据!$A:$D,4,FALSE)</f>
        <v>27162</v>
      </c>
      <c r="AC129" s="86">
        <f>VLOOKUP(G129,[10]分布式发票数据!$A:$E,5,FALSE)</f>
        <v>9897.83</v>
      </c>
      <c r="AD129" s="86">
        <f>VLOOKUP(G129,[12]sheet1!$G:$S,13,FALSE)</f>
        <v>31334</v>
      </c>
      <c r="AE129" s="86">
        <f>VLOOKUP(G129,[12]sheet1!$G:$X,18,FALSE)</f>
        <v>11418.11</v>
      </c>
      <c r="AF129" s="86">
        <f>VLOOKUP(G129,[11]Sheet1!$B:$E,4,FALSE)</f>
        <v>56081.17</v>
      </c>
      <c r="AG129" s="86">
        <f t="shared" si="21"/>
        <v>67499.28</v>
      </c>
      <c r="AH129" s="86">
        <f>VLOOKUP(G129,[13]Sheet1!$C$1:$H$65536,6,FALSE)</f>
        <v>24382</v>
      </c>
      <c r="AI129" s="86">
        <f>VLOOKUP(G129,[13]Sheet1!$C$1:$I$65536,7,FALSE)</f>
        <v>8884.8</v>
      </c>
      <c r="AJ129" s="86">
        <f>VLOOKUP(G129,[14]Sheet1!$E$1:$I$65536,5,FALSE)</f>
        <v>15009.56</v>
      </c>
      <c r="AK129" s="86">
        <f>VLOOKUP(G129,[15]Sheet1!$E$1:$I$65536,5,FALSE)</f>
        <v>19289.21</v>
      </c>
      <c r="AL129" s="92">
        <f t="shared" si="26"/>
        <v>34298.77</v>
      </c>
      <c r="AM129" s="92">
        <f t="shared" si="27"/>
        <v>43183.57</v>
      </c>
      <c r="AN129" s="1">
        <f>VLOOKUP(G129,[16]分布式营销结算明细接收数据!$E:$K,7,FALSE)</f>
        <v>20790</v>
      </c>
      <c r="AO129" s="1">
        <f>VLOOKUP(G129,[16]分布式营销结算明细接收数据!$E:$O,11,FALSE)</f>
        <v>7575.88</v>
      </c>
      <c r="AP129" s="1">
        <f>VLOOKUP(G129,[16]分布式营销结算明细接收数据!$E:$R,14,FALSE)</f>
        <v>12798.32</v>
      </c>
      <c r="AQ129" s="1">
        <f t="shared" si="22"/>
        <v>20374.2</v>
      </c>
      <c r="AR129" s="95">
        <f t="shared" si="23"/>
        <v>387645.83</v>
      </c>
    </row>
    <row r="130" ht="16" customHeight="1" spans="1:44">
      <c r="A130" s="12">
        <v>125</v>
      </c>
      <c r="B130" s="56"/>
      <c r="C130" s="72" t="s">
        <v>268</v>
      </c>
      <c r="D130" s="72"/>
      <c r="E130" s="72"/>
      <c r="F130" s="57">
        <v>300</v>
      </c>
      <c r="G130" s="30" t="s">
        <v>269</v>
      </c>
      <c r="H130" s="58">
        <f>VLOOKUP(G130,[1]分布式发票数据!$A:$D,4)</f>
        <v>32503</v>
      </c>
      <c r="I130" s="58">
        <f>VLOOKUP(G130,[1]分布式发票数据!$A:$E,5,FALSE)</f>
        <v>11844.09</v>
      </c>
      <c r="J130" s="20">
        <f>VLOOKUP(G130,[2]分布式发票数据!$A:$D,4,FALSE)</f>
        <v>26959</v>
      </c>
      <c r="K130" s="20">
        <f>VLOOKUP(G130,[2]分布式发票数据!$A:$E,5,FALSE)</f>
        <v>9823.86</v>
      </c>
      <c r="L130" s="84">
        <v>39302</v>
      </c>
      <c r="M130" s="85">
        <v>14321.65</v>
      </c>
      <c r="N130" s="20">
        <f>VLOOKUP(G130,'[7]2022年12月-2023年3月'!$A$4:$E$193,5,FALSE)</f>
        <v>78245.22</v>
      </c>
      <c r="O130" s="20">
        <f t="shared" si="24"/>
        <v>92566.87</v>
      </c>
      <c r="P130" s="86">
        <f>VLOOKUP(G130,[3]分布式发票数据!$A:$E,4,FALSE)</f>
        <v>31174</v>
      </c>
      <c r="Q130" s="86">
        <f>VLOOKUP(G130,[3]分布式发票数据!$A:$E,5,FALSE)</f>
        <v>11359.81</v>
      </c>
      <c r="R130" s="86">
        <f>VLOOKUP(G:G,[4]分布式发票数据!$A:$E,4,FALSE)</f>
        <v>37235</v>
      </c>
      <c r="S130" s="86">
        <f>VLOOKUP(G:G,[4]分布式发票数据!$A:$E,5,FALSE)</f>
        <v>13568.43</v>
      </c>
      <c r="T130" s="86">
        <f>VLOOKUP(G130,[5]分布式发票数据!$A$4:$E$193,4,FALSE)</f>
        <v>43438</v>
      </c>
      <c r="U130" s="86">
        <f>VLOOKUP(G130,[5]分布式发票数据!$A$4:$E$193,5,FALSE)</f>
        <v>15828.81</v>
      </c>
      <c r="V130" s="86">
        <f>VLOOKUP(G130,'[8]2023年4-6月'!$A$4:$E$193,5,FALSE)</f>
        <v>68853.01</v>
      </c>
      <c r="W130" s="86">
        <f t="shared" si="25"/>
        <v>84681.82</v>
      </c>
      <c r="X130" s="86">
        <f>VLOOKUP(G130,[6]分布式发票数据!$A$4:$D$193,4,FALSE)</f>
        <v>36192</v>
      </c>
      <c r="Y130" s="86">
        <f>VLOOKUP(G130,[6]分布式发票数据!$A$4:$E$193,5,FALSE)</f>
        <v>13188.36</v>
      </c>
      <c r="Z130" s="86">
        <f>VLOOKUP(G130,[9]分布式发票数据!$A$4:$E$193,4,FALSE)</f>
        <v>36994</v>
      </c>
      <c r="AA130" s="86">
        <f>VLOOKUP(G130,[9]分布式发票数据!$A$4:$E$193,5,FALSE)</f>
        <v>13480.61</v>
      </c>
      <c r="AB130" s="86">
        <f>VLOOKUP(G130,[10]分布式发票数据!$A:$D,4,FALSE)</f>
        <v>30469</v>
      </c>
      <c r="AC130" s="86">
        <f>VLOOKUP(G130,[10]分布式发票数据!$A:$E,5,FALSE)</f>
        <v>11102.9</v>
      </c>
      <c r="AD130" s="86">
        <f>VLOOKUP(G130,[12]sheet1!$G:$S,13,FALSE)</f>
        <v>40985</v>
      </c>
      <c r="AE130" s="86">
        <f>VLOOKUP(G130,[12]sheet1!$G:$X,18,FALSE)</f>
        <v>14934.93</v>
      </c>
      <c r="AF130" s="86">
        <f>VLOOKUP(G130,[11]Sheet1!$B:$E,4,FALSE)</f>
        <v>63810.03</v>
      </c>
      <c r="AG130" s="86">
        <f t="shared" si="21"/>
        <v>78744.96</v>
      </c>
      <c r="AH130" s="86">
        <f>VLOOKUP(G130,[13]Sheet1!$C$1:$H$65536,6,FALSE)</f>
        <v>35160</v>
      </c>
      <c r="AI130" s="86">
        <f>VLOOKUP(G130,[13]Sheet1!$C$1:$I$65536,7,FALSE)</f>
        <v>12812.3</v>
      </c>
      <c r="AJ130" s="86">
        <f>VLOOKUP(G130,[14]Sheet1!$E$1:$I$65536,5,FALSE)</f>
        <v>21644.5</v>
      </c>
      <c r="AK130" s="86">
        <f>VLOOKUP(G130,[15]Sheet1!$E$1:$I$65536,5,FALSE)</f>
        <v>25230.37</v>
      </c>
      <c r="AL130" s="92">
        <f t="shared" si="26"/>
        <v>46874.87</v>
      </c>
      <c r="AM130" s="92">
        <f t="shared" si="27"/>
        <v>59687.17</v>
      </c>
      <c r="AN130" s="1">
        <f>VLOOKUP(G130,[16]分布式营销结算明细接收数据!$E:$K,7,FALSE)</f>
        <v>24224</v>
      </c>
      <c r="AO130" s="1">
        <f>VLOOKUP(G130,[16]分布式营销结算明细接收数据!$E:$O,11,FALSE)</f>
        <v>8827.23</v>
      </c>
      <c r="AP130" s="1">
        <f>VLOOKUP(G130,[16]分布式营销结算明细接收数据!$E:$R,14,FALSE)</f>
        <v>14912.29</v>
      </c>
      <c r="AQ130" s="1">
        <f t="shared" si="22"/>
        <v>23739.52</v>
      </c>
      <c r="AR130" s="95">
        <f t="shared" si="23"/>
        <v>423788.4</v>
      </c>
    </row>
    <row r="131" ht="16" customHeight="1" spans="1:44">
      <c r="A131" s="12">
        <v>126</v>
      </c>
      <c r="B131" s="56"/>
      <c r="C131" s="72" t="s">
        <v>270</v>
      </c>
      <c r="D131" s="72"/>
      <c r="E131" s="72"/>
      <c r="F131" s="57">
        <v>300</v>
      </c>
      <c r="G131" s="30" t="s">
        <v>271</v>
      </c>
      <c r="H131" s="58">
        <f>VLOOKUP(G131,[1]分布式发票数据!$A:$D,4)</f>
        <v>30000</v>
      </c>
      <c r="I131" s="58">
        <f>VLOOKUP(G131,[1]分布式发票数据!$A:$E,5,FALSE)</f>
        <v>10932</v>
      </c>
      <c r="J131" s="20">
        <f>VLOOKUP(G131,[2]分布式发票数据!$A:$D,4,FALSE)</f>
        <v>25631</v>
      </c>
      <c r="K131" s="20">
        <f>VLOOKUP(G131,[2]分布式发票数据!$A:$E,5,FALSE)</f>
        <v>9339.94</v>
      </c>
      <c r="L131" s="84">
        <v>40537</v>
      </c>
      <c r="M131" s="85">
        <v>14771.68</v>
      </c>
      <c r="N131" s="20">
        <f>VLOOKUP(G131,'[7]2022年12月-2023年3月'!$A$4:$E$193,5,FALSE)</f>
        <v>76708.68</v>
      </c>
      <c r="O131" s="20">
        <f t="shared" si="24"/>
        <v>91480.36</v>
      </c>
      <c r="P131" s="86">
        <f>VLOOKUP(G131,[3]分布式发票数据!$A:$E,4,FALSE)</f>
        <v>31439</v>
      </c>
      <c r="Q131" s="86">
        <f>VLOOKUP(G131,[3]分布式发票数据!$A:$E,5,FALSE)</f>
        <v>11456.37</v>
      </c>
      <c r="R131" s="86">
        <f>VLOOKUP(G:G,[4]分布式发票数据!$A:$E,4,FALSE)</f>
        <v>36835</v>
      </c>
      <c r="S131" s="86">
        <f>VLOOKUP(G:G,[4]分布式发票数据!$A:$E,5,FALSE)</f>
        <v>13422.67</v>
      </c>
      <c r="T131" s="86">
        <f>VLOOKUP(G131,[5]分布式发票数据!$A$4:$E$193,4,FALSE)</f>
        <v>44231</v>
      </c>
      <c r="U131" s="86">
        <f>VLOOKUP(G131,[5]分布式发票数据!$A$4:$E$193,5,FALSE)</f>
        <v>16117.78</v>
      </c>
      <c r="V131" s="86">
        <f>VLOOKUP(G131,'[8]2023年4-6月'!$A$4:$E$193,5,FALSE)</f>
        <v>69258.08</v>
      </c>
      <c r="W131" s="86">
        <f t="shared" si="25"/>
        <v>85375.86</v>
      </c>
      <c r="X131" s="86">
        <f>VLOOKUP(G131,[6]分布式发票数据!$A$4:$D$193,4,FALSE)</f>
        <v>35664</v>
      </c>
      <c r="Y131" s="86">
        <f>VLOOKUP(G131,[6]分布式发票数据!$A$4:$E$193,5,FALSE)</f>
        <v>12995.96</v>
      </c>
      <c r="Z131" s="86">
        <f>VLOOKUP(G131,[9]分布式发票数据!$A$4:$E$193,4,FALSE)</f>
        <v>38796</v>
      </c>
      <c r="AA131" s="86">
        <f>VLOOKUP(G131,[9]分布式发票数据!$A$4:$E$193,5,FALSE)</f>
        <v>14137.26</v>
      </c>
      <c r="AB131" s="86">
        <f>VLOOKUP(G131,[10]分布式发票数据!$A:$D,4,FALSE)</f>
        <v>31633</v>
      </c>
      <c r="AC131" s="86">
        <f>VLOOKUP(G131,[10]分布式发票数据!$A:$E,5,FALSE)</f>
        <v>11527.07</v>
      </c>
      <c r="AD131" s="86">
        <f>VLOOKUP(G131,[12]sheet1!$G:$S,13,FALSE)</f>
        <v>39263</v>
      </c>
      <c r="AE131" s="86">
        <f>VLOOKUP(G131,[12]sheet1!$G:$X,18,FALSE)</f>
        <v>14307.44</v>
      </c>
      <c r="AF131" s="86">
        <f>VLOOKUP(G131,[11]Sheet1!$B:$E,4,FALSE)</f>
        <v>65310.85</v>
      </c>
      <c r="AG131" s="86">
        <f t="shared" si="21"/>
        <v>79618.29</v>
      </c>
      <c r="AH131" s="86">
        <f>VLOOKUP(G131,[13]Sheet1!$C$1:$H$65536,6,FALSE)</f>
        <v>31949</v>
      </c>
      <c r="AI131" s="86">
        <f>VLOOKUP(G131,[13]Sheet1!$C$1:$I$65536,7,FALSE)</f>
        <v>11642.22</v>
      </c>
      <c r="AJ131" s="86">
        <f>VLOOKUP(G131,[14]Sheet1!$E$1:$I$65536,5,FALSE)</f>
        <v>19667.8</v>
      </c>
      <c r="AK131" s="86">
        <f>VLOOKUP(G131,[15]Sheet1!$E$1:$I$65536,5,FALSE)</f>
        <v>24170.3</v>
      </c>
      <c r="AL131" s="92">
        <f t="shared" si="26"/>
        <v>43838.1</v>
      </c>
      <c r="AM131" s="92">
        <f t="shared" si="27"/>
        <v>55480.32</v>
      </c>
      <c r="AN131" s="1">
        <f>VLOOKUP(G131,[16]分布式营销结算明细接收数据!$E:$K,7,FALSE)</f>
        <v>24434</v>
      </c>
      <c r="AO131" s="1">
        <f>VLOOKUP(G131,[16]分布式营销结算明细接收数据!$E:$O,11,FALSE)</f>
        <v>8903.75</v>
      </c>
      <c r="AP131" s="1">
        <f>VLOOKUP(G131,[16]分布式营销结算明细接收数据!$E:$R,14,FALSE)</f>
        <v>15041.57</v>
      </c>
      <c r="AQ131" s="1">
        <f t="shared" si="22"/>
        <v>23945.32</v>
      </c>
      <c r="AR131" s="95">
        <f t="shared" si="23"/>
        <v>419711.42</v>
      </c>
    </row>
    <row r="132" s="40" customFormat="1" ht="16" customHeight="1" spans="1:44">
      <c r="A132" s="12">
        <v>127</v>
      </c>
      <c r="B132" s="56"/>
      <c r="C132" s="79" t="s">
        <v>272</v>
      </c>
      <c r="D132" s="101" t="s">
        <v>273</v>
      </c>
      <c r="E132" s="79">
        <v>420</v>
      </c>
      <c r="F132" s="109">
        <v>5936</v>
      </c>
      <c r="G132" s="137" t="s">
        <v>274</v>
      </c>
      <c r="H132" s="58">
        <f>VLOOKUP(G132,[1]分布式发票数据!$A:$D,4)</f>
        <v>43928</v>
      </c>
      <c r="I132" s="58">
        <f>VLOOKUP(G132,[1]分布式发票数据!$A:$E,5,FALSE)</f>
        <v>16007.36</v>
      </c>
      <c r="J132" s="20">
        <f>VLOOKUP(G132,[2]分布式发票数据!$A:$D,4,FALSE)</f>
        <v>38560</v>
      </c>
      <c r="K132" s="20">
        <f>VLOOKUP(G132,[2]分布式发票数据!$A:$E,5,FALSE)</f>
        <v>14051.26</v>
      </c>
      <c r="L132" s="84">
        <v>53041</v>
      </c>
      <c r="M132" s="85">
        <v>19328.14</v>
      </c>
      <c r="N132" s="20">
        <f>VLOOKUP(G132,'[7]2022年12月-2023年3月'!$A$4:$E$193,5,FALSE)</f>
        <v>87521.64</v>
      </c>
      <c r="O132" s="20">
        <f t="shared" si="24"/>
        <v>106849.78</v>
      </c>
      <c r="P132" s="86">
        <f>VLOOKUP(G132,[3]分布式发票数据!$A:$E,4,FALSE)</f>
        <v>39857</v>
      </c>
      <c r="Q132" s="86">
        <f>VLOOKUP(G132,[3]分布式发票数据!$A:$E,5,FALSE)</f>
        <v>14523.89</v>
      </c>
      <c r="R132" s="86">
        <f>VLOOKUP(G:G,[4]分布式发票数据!$A:$E,4,FALSE)</f>
        <v>44899</v>
      </c>
      <c r="S132" s="86">
        <f>VLOOKUP(G:G,[4]分布式发票数据!$A:$E,5,FALSE)</f>
        <v>16361.2</v>
      </c>
      <c r="T132" s="86">
        <f>VLOOKUP(G132,[5]分布式发票数据!$A$4:$E$193,4,FALSE)</f>
        <v>51707</v>
      </c>
      <c r="U132" s="86">
        <f>VLOOKUP(G132,[5]分布式发票数据!$A$4:$E$193,5,FALSE)</f>
        <v>18842.03</v>
      </c>
      <c r="V132" s="86">
        <f>VLOOKUP(G132,'[8]2023年4-6月'!$A$4:$E$193,5,FALSE)</f>
        <v>66266.43</v>
      </c>
      <c r="W132" s="86">
        <f t="shared" si="25"/>
        <v>85108.46</v>
      </c>
      <c r="X132" s="86">
        <f>VLOOKUP(G132,[6]分布式发票数据!$A$4:$D$193,4,FALSE)</f>
        <v>43422</v>
      </c>
      <c r="Y132" s="86">
        <f>VLOOKUP(G132,[6]分布式发票数据!$A$4:$E$193,5,FALSE)</f>
        <v>15822.98</v>
      </c>
      <c r="Z132" s="86">
        <f>VLOOKUP(G132,[9]分布式发票数据!$A$4:$E$193,4,FALSE)</f>
        <v>45902</v>
      </c>
      <c r="AA132" s="86">
        <f>VLOOKUP(G132,[9]分布式发票数据!$A$4:$E$193,5,FALSE)</f>
        <v>16726.69</v>
      </c>
      <c r="AB132" s="86">
        <f>VLOOKUP(G132,[10]分布式发票数据!$A:$D,4,FALSE)</f>
        <v>38681</v>
      </c>
      <c r="AC132" s="86">
        <f>VLOOKUP(G132,[10]分布式发票数据!$A:$E,5,FALSE)</f>
        <v>14095.36</v>
      </c>
      <c r="AD132" s="86">
        <f>VLOOKUP(G132,[12]sheet1!$G:$S,13,FALSE)</f>
        <v>49794</v>
      </c>
      <c r="AE132" s="86">
        <f>VLOOKUP(G132,[12]sheet1!$G:$X,18,FALSE)</f>
        <v>18144.93</v>
      </c>
      <c r="AF132" s="86">
        <f>VLOOKUP(G132,[11]Sheet1!$B:$E,4,FALSE)</f>
        <v>62159.22</v>
      </c>
      <c r="AG132" s="86">
        <f t="shared" si="21"/>
        <v>80304.15</v>
      </c>
      <c r="AH132" s="86">
        <f>VLOOKUP(G132,[13]Sheet1!$C$1:$H$65536,6,FALSE)</f>
        <v>43834</v>
      </c>
      <c r="AI132" s="86">
        <f>VLOOKUP(G132,[13]Sheet1!$C$1:$I$65536,7,FALSE)</f>
        <v>15973.11</v>
      </c>
      <c r="AJ132" s="86">
        <f>VLOOKUP(G132,[14]Sheet1!$E$1:$I$65536,5,FALSE)</f>
        <v>21285.79</v>
      </c>
      <c r="AK132" s="86">
        <f>VLOOKUP(G132,[15]Sheet1!$E$1:$I$65536,5,FALSE)</f>
        <v>24179.97</v>
      </c>
      <c r="AL132" s="92">
        <f t="shared" si="26"/>
        <v>45465.76</v>
      </c>
      <c r="AM132" s="92">
        <f t="shared" si="27"/>
        <v>61438.87</v>
      </c>
      <c r="AN132" s="1">
        <f>VLOOKUP(G132,[16]分布式营销结算明细接收数据!$E:$K,7,FALSE)</f>
        <v>38464</v>
      </c>
      <c r="AO132" s="1">
        <f>VLOOKUP(G132,[16]分布式营销结算明细接收数据!$E:$O,11,FALSE)</f>
        <v>14016.28</v>
      </c>
      <c r="AP132" s="1">
        <f>VLOOKUP(G132,[16]分布式营销结算明细接收数据!$E:$R,14,FALSE)</f>
        <v>18678.12</v>
      </c>
      <c r="AQ132" s="1">
        <f t="shared" si="22"/>
        <v>32694.4</v>
      </c>
      <c r="AR132" s="95">
        <f t="shared" si="23"/>
        <v>473984.4</v>
      </c>
    </row>
    <row r="133" s="40" customFormat="1" ht="16" customHeight="1" spans="1:44">
      <c r="A133" s="12">
        <v>128</v>
      </c>
      <c r="B133" s="56"/>
      <c r="C133" s="79" t="s">
        <v>275</v>
      </c>
      <c r="D133" s="103"/>
      <c r="E133" s="79">
        <v>420</v>
      </c>
      <c r="F133" s="110"/>
      <c r="G133" s="137" t="s">
        <v>276</v>
      </c>
      <c r="H133" s="58">
        <f>VLOOKUP(G133,[1]分布式发票数据!$A:$D,4)</f>
        <v>43963</v>
      </c>
      <c r="I133" s="58">
        <f>VLOOKUP(G133,[1]分布式发票数据!$A:$E,5,FALSE)</f>
        <v>16020.12</v>
      </c>
      <c r="J133" s="20">
        <f>VLOOKUP(G133,[2]分布式发票数据!$A:$D,4,FALSE)</f>
        <v>38694</v>
      </c>
      <c r="K133" s="20">
        <f>VLOOKUP(G133,[2]分布式发票数据!$A:$E,5,FALSE)</f>
        <v>14100.09</v>
      </c>
      <c r="L133" s="84">
        <v>52852</v>
      </c>
      <c r="M133" s="85">
        <v>19259.27</v>
      </c>
      <c r="N133" s="20">
        <f>VLOOKUP(G133,'[7]2022年12月-2023年3月'!$A$4:$E$193,5,FALSE)</f>
        <v>87449.28</v>
      </c>
      <c r="O133" s="20">
        <f t="shared" si="24"/>
        <v>106708.55</v>
      </c>
      <c r="P133" s="86">
        <f>VLOOKUP(G133,[3]分布式发票数据!$A:$E,4,FALSE)</f>
        <v>39869</v>
      </c>
      <c r="Q133" s="86">
        <f>VLOOKUP(G133,[3]分布式发票数据!$A:$E,5,FALSE)</f>
        <v>14528.26</v>
      </c>
      <c r="R133" s="86">
        <f>VLOOKUP(G:G,[4]分布式发票数据!$A:$E,4,FALSE)</f>
        <v>42096</v>
      </c>
      <c r="S133" s="86">
        <f>VLOOKUP(G:G,[4]分布式发票数据!$A:$E,5,FALSE)</f>
        <v>15339.78</v>
      </c>
      <c r="T133" s="86">
        <f>VLOOKUP(G133,[5]分布式发票数据!$A$4:$E$193,4,FALSE)</f>
        <v>50569</v>
      </c>
      <c r="U133" s="86">
        <f>VLOOKUP(G133,[5]分布式发票数据!$A$4:$E$193,5,FALSE)</f>
        <v>18427.34</v>
      </c>
      <c r="V133" s="86">
        <f>VLOOKUP(G133,'[8]2023年4-6月'!$A$4:$E$193,5,FALSE)</f>
        <v>64358.52</v>
      </c>
      <c r="W133" s="86">
        <f t="shared" si="25"/>
        <v>82785.86</v>
      </c>
      <c r="X133" s="86">
        <f>VLOOKUP(G133,[6]分布式发票数据!$A$4:$D$193,4,FALSE)</f>
        <v>42906</v>
      </c>
      <c r="Y133" s="86">
        <f>VLOOKUP(G133,[6]分布式发票数据!$A$4:$E$193,5,FALSE)</f>
        <v>15634.95</v>
      </c>
      <c r="Z133" s="86">
        <f>VLOOKUP(G133,[9]分布式发票数据!$A$4:$E$193,4,FALSE)</f>
        <v>45481</v>
      </c>
      <c r="AA133" s="86">
        <f>VLOOKUP(G133,[9]分布式发票数据!$A$4:$E$193,5,FALSE)</f>
        <v>16573.28</v>
      </c>
      <c r="AB133" s="86">
        <f>VLOOKUP(G133,[10]分布式发票数据!$A:$D,4,FALSE)</f>
        <v>38626</v>
      </c>
      <c r="AC133" s="86">
        <f>VLOOKUP(G133,[10]分布式发票数据!$A:$E,5,FALSE)</f>
        <v>14075.31</v>
      </c>
      <c r="AD133" s="86">
        <f>VLOOKUP(G133,[12]sheet1!$G:$S,13,FALSE)</f>
        <v>49579</v>
      </c>
      <c r="AE133" s="86">
        <f>VLOOKUP(G133,[12]sheet1!$G:$X,18,FALSE)</f>
        <v>18066.59</v>
      </c>
      <c r="AF133" s="86">
        <f>VLOOKUP(G133,[11]Sheet1!$B:$E,4,FALSE)</f>
        <v>61677.51</v>
      </c>
      <c r="AG133" s="86">
        <f t="shared" si="21"/>
        <v>79744.1</v>
      </c>
      <c r="AH133" s="86">
        <f>VLOOKUP(G133,[13]Sheet1!$C$1:$H$65536,6,FALSE)</f>
        <v>43750</v>
      </c>
      <c r="AI133" s="86">
        <f>VLOOKUP(G133,[13]Sheet1!$C$1:$I$65536,7,FALSE)</f>
        <v>15942.5</v>
      </c>
      <c r="AJ133" s="86">
        <f>VLOOKUP(G133,[14]Sheet1!$E$1:$I$65536,5,FALSE)</f>
        <v>21245</v>
      </c>
      <c r="AK133" s="86">
        <f>VLOOKUP(G133,[15]Sheet1!$E$1:$I$65536,5,FALSE)</f>
        <v>24075.56</v>
      </c>
      <c r="AL133" s="92">
        <f t="shared" si="26"/>
        <v>45320.56</v>
      </c>
      <c r="AM133" s="92">
        <f t="shared" si="27"/>
        <v>61263.06</v>
      </c>
      <c r="AN133" s="1">
        <f>VLOOKUP(G133,[16]分布式营销结算明细接收数据!$E:$K,7,FALSE)</f>
        <v>38070</v>
      </c>
      <c r="AO133" s="1">
        <f>VLOOKUP(G133,[16]分布式营销结算明细接收数据!$E:$O,11,FALSE)</f>
        <v>13872.71</v>
      </c>
      <c r="AP133" s="1">
        <f>VLOOKUP(G133,[16]分布式营销结算明细接收数据!$E:$R,14,FALSE)</f>
        <v>18486.79</v>
      </c>
      <c r="AQ133" s="1">
        <f t="shared" si="22"/>
        <v>32359.5</v>
      </c>
      <c r="AR133" s="95">
        <f t="shared" si="23"/>
        <v>469132.86</v>
      </c>
    </row>
    <row r="134" s="40" customFormat="1" ht="16" customHeight="1" spans="1:44">
      <c r="A134" s="12">
        <v>129</v>
      </c>
      <c r="B134" s="56"/>
      <c r="C134" s="79" t="s">
        <v>277</v>
      </c>
      <c r="D134" s="103"/>
      <c r="E134" s="79">
        <v>420</v>
      </c>
      <c r="F134" s="110"/>
      <c r="G134" s="137" t="s">
        <v>278</v>
      </c>
      <c r="H134" s="58">
        <f>VLOOKUP(G134,[1]分布式发票数据!$A:$D,4)</f>
        <v>40763</v>
      </c>
      <c r="I134" s="58">
        <f>VLOOKUP(G134,[1]分布式发票数据!$A:$E,5,FALSE)</f>
        <v>14854.04</v>
      </c>
      <c r="J134" s="20">
        <f>VLOOKUP(G134,[2]分布式发票数据!$A:$D,4,FALSE)</f>
        <v>36994</v>
      </c>
      <c r="K134" s="20">
        <f>VLOOKUP(G134,[2]分布式发票数据!$A:$E,5,FALSE)</f>
        <v>13480.61</v>
      </c>
      <c r="L134" s="84">
        <v>51265</v>
      </c>
      <c r="M134" s="85">
        <v>18680.97</v>
      </c>
      <c r="N134" s="20">
        <f>VLOOKUP(G134,'[7]2022年12月-2023年3月'!$A$4:$E$193,5,FALSE)</f>
        <v>83030.8</v>
      </c>
      <c r="O134" s="20">
        <f t="shared" si="24"/>
        <v>101711.77</v>
      </c>
      <c r="P134" s="86">
        <f>VLOOKUP(G134,[3]分布式发票数据!$A:$E,4,FALSE)</f>
        <v>38627</v>
      </c>
      <c r="Q134" s="86">
        <f>VLOOKUP(G134,[3]分布式发票数据!$A:$E,5,FALSE)</f>
        <v>14075.68</v>
      </c>
      <c r="R134" s="86">
        <f>VLOOKUP(G:G,[4]分布式发票数据!$A:$E,4,FALSE)</f>
        <v>43357</v>
      </c>
      <c r="S134" s="86">
        <f>VLOOKUP(G:G,[4]分布式发票数据!$A:$E,5,FALSE)</f>
        <v>15799.29</v>
      </c>
      <c r="T134" s="86">
        <f>VLOOKUP(G134,[5]分布式发票数据!$A$4:$E$193,4,FALSE)</f>
        <v>49897</v>
      </c>
      <c r="U134" s="86">
        <f>VLOOKUP(G134,[5]分布式发票数据!$A$4:$E$193,5,FALSE)</f>
        <v>18182.47</v>
      </c>
      <c r="V134" s="86">
        <f>VLOOKUP(G134,'[8]2023年4-6月'!$A$4:$E$193,5,FALSE)</f>
        <v>64041.41</v>
      </c>
      <c r="W134" s="86">
        <f t="shared" si="25"/>
        <v>82223.88</v>
      </c>
      <c r="X134" s="86">
        <f>VLOOKUP(G134,[6]分布式发票数据!$A$4:$D$193,4,FALSE)</f>
        <v>41924</v>
      </c>
      <c r="Y134" s="86">
        <f>VLOOKUP(G134,[6]分布式发票数据!$A$4:$E$193,5,FALSE)</f>
        <v>15277.11</v>
      </c>
      <c r="Z134" s="86">
        <f>VLOOKUP(G134,[9]分布式发票数据!$A$4:$E$193,4,FALSE)</f>
        <v>44308</v>
      </c>
      <c r="AA134" s="86">
        <f>VLOOKUP(G134,[9]分布式发票数据!$A$4:$E$193,5,FALSE)</f>
        <v>16145.84</v>
      </c>
      <c r="AB134" s="86">
        <f>VLOOKUP(G134,[10]分布式发票数据!$A:$D,4,FALSE)</f>
        <v>37364</v>
      </c>
      <c r="AC134" s="86">
        <f>VLOOKUP(G134,[10]分布式发票数据!$A:$E,5,FALSE)</f>
        <v>13615.44</v>
      </c>
      <c r="AD134" s="86">
        <f>VLOOKUP(G134,[12]sheet1!$G:$S,13,FALSE)</f>
        <v>47988</v>
      </c>
      <c r="AE134" s="86">
        <f>VLOOKUP(G134,[12]sheet1!$G:$X,18,FALSE)</f>
        <v>17486.83</v>
      </c>
      <c r="AF134" s="86">
        <f>VLOOKUP(G134,[11]Sheet1!$B:$E,4,FALSE)</f>
        <v>60018.21</v>
      </c>
      <c r="AG134" s="86">
        <f t="shared" si="21"/>
        <v>77505.04</v>
      </c>
      <c r="AH134" s="86">
        <f>VLOOKUP(G134,[13]Sheet1!$C$1:$H$65536,6,FALSE)</f>
        <v>42071</v>
      </c>
      <c r="AI134" s="86">
        <f>VLOOKUP(G134,[13]Sheet1!$C$1:$I$65536,7,FALSE)</f>
        <v>15330.67</v>
      </c>
      <c r="AJ134" s="86">
        <f>VLOOKUP(G134,[14]Sheet1!$E$1:$I$65536,5,FALSE)</f>
        <v>20429.68</v>
      </c>
      <c r="AK134" s="86">
        <f>VLOOKUP(G134,[15]Sheet1!$E$1:$I$65536,5,FALSE)</f>
        <v>23302.97</v>
      </c>
      <c r="AL134" s="92">
        <f t="shared" si="26"/>
        <v>43732.65</v>
      </c>
      <c r="AM134" s="92">
        <f t="shared" si="27"/>
        <v>59063.32</v>
      </c>
      <c r="AN134" s="1">
        <f>VLOOKUP(G134,[16]分布式营销结算明细接收数据!$E:$K,7,FALSE)</f>
        <v>35868</v>
      </c>
      <c r="AO134" s="1">
        <f>VLOOKUP(G134,[16]分布式营销结算明细接收数据!$E:$O,11,FALSE)</f>
        <v>13070.3</v>
      </c>
      <c r="AP134" s="1">
        <f>VLOOKUP(G134,[16]分布式营销结算明细接收数据!$E:$R,14,FALSE)</f>
        <v>17417.5</v>
      </c>
      <c r="AQ134" s="1">
        <f t="shared" si="22"/>
        <v>30487.8</v>
      </c>
      <c r="AR134" s="95">
        <f t="shared" si="23"/>
        <v>454239.82</v>
      </c>
    </row>
    <row r="135" s="40" customFormat="1" ht="16" customHeight="1" spans="1:44">
      <c r="A135" s="12">
        <v>130</v>
      </c>
      <c r="B135" s="56"/>
      <c r="C135" s="79" t="s">
        <v>279</v>
      </c>
      <c r="D135" s="103"/>
      <c r="E135" s="79">
        <v>420</v>
      </c>
      <c r="F135" s="110"/>
      <c r="G135" s="137" t="s">
        <v>280</v>
      </c>
      <c r="H135" s="58">
        <f>VLOOKUP(G135,[1]分布式发票数据!$A:$D,4)</f>
        <v>38922</v>
      </c>
      <c r="I135" s="58">
        <f>VLOOKUP(G135,[1]分布式发票数据!$A:$E,5,FALSE)</f>
        <v>14183.18</v>
      </c>
      <c r="J135" s="20">
        <f>VLOOKUP(G135,[2]分布式发票数据!$A:$D,4,FALSE)</f>
        <v>34234</v>
      </c>
      <c r="K135" s="20">
        <f>VLOOKUP(G135,[2]分布式发票数据!$A:$E,5,FALSE)</f>
        <v>12474.87</v>
      </c>
      <c r="L135" s="84">
        <v>47146</v>
      </c>
      <c r="M135" s="85">
        <v>17180</v>
      </c>
      <c r="N135" s="20">
        <f>VLOOKUP(G135,'[7]2022年12月-2023年3月'!$A$4:$E$193,5,FALSE)</f>
        <v>77632.87</v>
      </c>
      <c r="O135" s="20">
        <f t="shared" si="24"/>
        <v>94812.87</v>
      </c>
      <c r="P135" s="86">
        <f>VLOOKUP(G135,[3]分布式发票数据!$A:$E,4,FALSE)</f>
        <v>35567</v>
      </c>
      <c r="Q135" s="86">
        <f>VLOOKUP(G135,[3]分布式发票数据!$A:$E,5,FALSE)</f>
        <v>12960.61</v>
      </c>
      <c r="R135" s="86">
        <f>VLOOKUP(G:G,[4]分布式发票数据!$A:$E,4,FALSE)</f>
        <v>43567</v>
      </c>
      <c r="S135" s="86">
        <f>VLOOKUP(G:G,[4]分布式发票数据!$A:$E,5,FALSE)</f>
        <v>15875.81</v>
      </c>
      <c r="T135" s="86">
        <f>VLOOKUP(G135,[5]分布式发票数据!$A$4:$E$193,4,FALSE)</f>
        <v>50963</v>
      </c>
      <c r="U135" s="86">
        <f>VLOOKUP(G135,[5]分布式发票数据!$A$4:$E$193,5,FALSE)</f>
        <v>18570.92</v>
      </c>
      <c r="V135" s="86">
        <f>VLOOKUP(G135,'[8]2023年4-6月'!$A$4:$E$193,5,FALSE)</f>
        <v>63175.11</v>
      </c>
      <c r="W135" s="86">
        <f t="shared" si="25"/>
        <v>81746.03</v>
      </c>
      <c r="X135" s="86">
        <f>VLOOKUP(G135,[6]分布式发票数据!$A$4:$D$193,4,FALSE)</f>
        <v>42784</v>
      </c>
      <c r="Y135" s="86">
        <f>VLOOKUP(G135,[6]分布式发票数据!$A$4:$E$193,5,FALSE)</f>
        <v>15590.49</v>
      </c>
      <c r="Z135" s="86">
        <f>VLOOKUP(G135,[9]分布式发票数据!$A$4:$E$193,4,FALSE)</f>
        <v>45247</v>
      </c>
      <c r="AA135" s="86">
        <f>VLOOKUP(G135,[9]分布式发票数据!$A$4:$E$193,5,FALSE)</f>
        <v>16488.01</v>
      </c>
      <c r="AB135" s="86">
        <f>VLOOKUP(G135,[10]分布式发票数据!$A:$D,4,FALSE)</f>
        <v>38135</v>
      </c>
      <c r="AC135" s="86">
        <f>VLOOKUP(G135,[10]分布式发票数据!$A:$E,5,FALSE)</f>
        <v>13896.39</v>
      </c>
      <c r="AD135" s="86">
        <f>VLOOKUP(G135,[12]sheet1!$G:$S,13,FALSE)</f>
        <v>48978</v>
      </c>
      <c r="AE135" s="86">
        <f>VLOOKUP(G135,[12]sheet1!$G:$X,18,FALSE)</f>
        <v>17847.58</v>
      </c>
      <c r="AF135" s="86">
        <f>VLOOKUP(G135,[11]Sheet1!$B:$E,4,FALSE)</f>
        <v>61266.21</v>
      </c>
      <c r="AG135" s="86">
        <f t="shared" ref="AG135:AG166" si="28">AE135+AF135</f>
        <v>79113.79</v>
      </c>
      <c r="AH135" s="86">
        <f>VLOOKUP(G135,[13]Sheet1!$C$1:$H$65536,6,FALSE)</f>
        <v>43103</v>
      </c>
      <c r="AI135" s="86">
        <f>VLOOKUP(G135,[13]Sheet1!$C$1:$I$65536,7,FALSE)</f>
        <v>15706.73</v>
      </c>
      <c r="AJ135" s="86">
        <f>VLOOKUP(G135,[14]Sheet1!$E$1:$I$65536,5,FALSE)</f>
        <v>20930.82</v>
      </c>
      <c r="AK135" s="86">
        <f>VLOOKUP(G135,[15]Sheet1!$E$1:$I$65536,5,FALSE)</f>
        <v>23783.72</v>
      </c>
      <c r="AL135" s="92">
        <f t="shared" si="26"/>
        <v>44714.54</v>
      </c>
      <c r="AM135" s="92">
        <f t="shared" si="27"/>
        <v>60421.27</v>
      </c>
      <c r="AN135" s="1">
        <f>VLOOKUP(G135,[16]分布式营销结算明细接收数据!$E:$K,7,FALSE)</f>
        <v>36952</v>
      </c>
      <c r="AO135" s="1">
        <f>VLOOKUP(G135,[16]分布式营销结算明细接收数据!$E:$O,11,FALSE)</f>
        <v>13465.31</v>
      </c>
      <c r="AP135" s="1">
        <f>VLOOKUP(G135,[16]分布式营销结算明细接收数据!$E:$R,14,FALSE)</f>
        <v>17943.89</v>
      </c>
      <c r="AQ135" s="1">
        <f t="shared" ref="AQ135:AQ166" si="29">AO135+AP135</f>
        <v>31409.2</v>
      </c>
      <c r="AR135" s="95">
        <f t="shared" ref="AR135:AR166" si="30">AQ135+AM135+AG135+AC135+AA135+Y135+W135+S135+Q135+O135+K135+I135</f>
        <v>448972.52</v>
      </c>
    </row>
    <row r="136" s="40" customFormat="1" ht="16" customHeight="1" spans="1:44">
      <c r="A136" s="12">
        <v>131</v>
      </c>
      <c r="B136" s="56"/>
      <c r="C136" s="79" t="s">
        <v>281</v>
      </c>
      <c r="D136" s="103"/>
      <c r="E136" s="79">
        <v>476</v>
      </c>
      <c r="F136" s="110"/>
      <c r="G136" s="137" t="s">
        <v>282</v>
      </c>
      <c r="H136" s="58">
        <f>VLOOKUP(G136,[1]分布式发票数据!$A:$D,4)</f>
        <v>39542</v>
      </c>
      <c r="I136" s="58">
        <f>VLOOKUP(G136,[1]分布式发票数据!$A:$E,5,FALSE)</f>
        <v>14409.1</v>
      </c>
      <c r="J136" s="20">
        <f>VLOOKUP(G136,[2]分布式发票数据!$A:$D,4,FALSE)</f>
        <v>36798</v>
      </c>
      <c r="K136" s="20">
        <f>VLOOKUP(G136,[2]分布式发票数据!$A:$E,5,FALSE)</f>
        <v>13409.19</v>
      </c>
      <c r="L136" s="84">
        <v>50358</v>
      </c>
      <c r="M136" s="85">
        <v>18350.46</v>
      </c>
      <c r="N136" s="20">
        <f>VLOOKUP(G136,'[7]2022年12月-2023年3月'!$A$4:$E$193,5,FALSE)</f>
        <v>80233.26</v>
      </c>
      <c r="O136" s="20">
        <f t="shared" si="24"/>
        <v>98583.72</v>
      </c>
      <c r="P136" s="86">
        <f>VLOOKUP(G136,[3]分布式发票数据!$A:$E,4,FALSE)</f>
        <v>38634</v>
      </c>
      <c r="Q136" s="86">
        <f>VLOOKUP(G136,[3]分布式发票数据!$A:$E,5,FALSE)</f>
        <v>14078.23</v>
      </c>
      <c r="R136" s="86">
        <f>VLOOKUP(G:G,[4]分布式发票数据!$A:$E,4,FALSE)</f>
        <v>40657</v>
      </c>
      <c r="S136" s="86">
        <f>VLOOKUP(G:G,[4]分布式发票数据!$A:$E,5,FALSE)</f>
        <v>14815.41</v>
      </c>
      <c r="T136" s="86">
        <f>VLOOKUP(G136,[5]分布式发票数据!$A$4:$E$193,4,FALSE)</f>
        <v>47867</v>
      </c>
      <c r="U136" s="86">
        <f>VLOOKUP(G136,[5]分布式发票数据!$A$4:$E$193,5,FALSE)</f>
        <v>17442.73</v>
      </c>
      <c r="V136" s="86">
        <f>VLOOKUP(G136,'[8]2023年4-6月'!$A$4:$E$193,5,FALSE)</f>
        <v>61747.93</v>
      </c>
      <c r="W136" s="86">
        <f t="shared" si="25"/>
        <v>79190.66</v>
      </c>
      <c r="X136" s="86">
        <f>VLOOKUP(G136,[6]分布式发票数据!$A$4:$D$193,4,FALSE)</f>
        <v>39816</v>
      </c>
      <c r="Y136" s="86">
        <f>VLOOKUP(G136,[6]分布式发票数据!$A$4:$E$193,5,FALSE)</f>
        <v>14508.95</v>
      </c>
      <c r="Z136" s="86">
        <f>VLOOKUP(G136,[9]分布式发票数据!$A$4:$E$193,4,FALSE)</f>
        <v>42272</v>
      </c>
      <c r="AA136" s="86">
        <f>VLOOKUP(G136,[9]分布式发票数据!$A$4:$E$193,5,FALSE)</f>
        <v>15403.92</v>
      </c>
      <c r="AB136" s="86">
        <f>VLOOKUP(G136,[10]分布式发票数据!$A:$D,4,FALSE)</f>
        <v>36612</v>
      </c>
      <c r="AC136" s="86">
        <f>VLOOKUP(G136,[10]分布式发票数据!$A:$E,5,FALSE)</f>
        <v>13341.41</v>
      </c>
      <c r="AD136" s="86">
        <f>VLOOKUP(G136,[12]sheet1!$G:$S,13,FALSE)</f>
        <v>45006</v>
      </c>
      <c r="AE136" s="86">
        <f>VLOOKUP(G136,[12]sheet1!$G:$X,18,FALSE)</f>
        <v>16400.19</v>
      </c>
      <c r="AF136" s="86">
        <f>VLOOKUP(G136,[11]Sheet1!$B:$E,4,FALSE)</f>
        <v>57640.72</v>
      </c>
      <c r="AG136" s="86">
        <f t="shared" si="28"/>
        <v>74040.91</v>
      </c>
      <c r="AH136" s="86">
        <f>VLOOKUP(G136,[13]Sheet1!$C$1:$H$65536,6,FALSE)</f>
        <v>38418</v>
      </c>
      <c r="AI136" s="86">
        <f>VLOOKUP(G136,[13]Sheet1!$C$1:$I$65536,7,FALSE)</f>
        <v>13999.52</v>
      </c>
      <c r="AJ136" s="86">
        <f>VLOOKUP(G136,[14]Sheet1!$E$1:$I$65536,5,FALSE)</f>
        <v>18655.78</v>
      </c>
      <c r="AK136" s="86">
        <f>VLOOKUP(G136,[15]Sheet1!$E$1:$I$65536,5,FALSE)</f>
        <v>21854.91</v>
      </c>
      <c r="AL136" s="92">
        <f t="shared" si="26"/>
        <v>40510.69</v>
      </c>
      <c r="AM136" s="92">
        <f t="shared" si="27"/>
        <v>54510.21</v>
      </c>
      <c r="AN136" s="1">
        <f>VLOOKUP(G136,[16]分布式营销结算明细接收数据!$E:$K,7,FALSE)</f>
        <v>33019</v>
      </c>
      <c r="AO136" s="1">
        <f>VLOOKUP(G136,[16]分布式营销结算明细接收数据!$E:$O,11,FALSE)</f>
        <v>12032.12</v>
      </c>
      <c r="AP136" s="1">
        <f>VLOOKUP(G136,[16]分布式营销结算明细接收数据!$E:$R,14,FALSE)</f>
        <v>16034.03</v>
      </c>
      <c r="AQ136" s="1">
        <f t="shared" si="29"/>
        <v>28066.15</v>
      </c>
      <c r="AR136" s="95">
        <f t="shared" si="30"/>
        <v>434357.86</v>
      </c>
    </row>
    <row r="137" s="40" customFormat="1" ht="16" customHeight="1" spans="1:44">
      <c r="A137" s="12">
        <v>132</v>
      </c>
      <c r="B137" s="56"/>
      <c r="C137" s="79" t="s">
        <v>283</v>
      </c>
      <c r="D137" s="103"/>
      <c r="E137" s="79">
        <v>420</v>
      </c>
      <c r="F137" s="110"/>
      <c r="G137" s="137" t="s">
        <v>284</v>
      </c>
      <c r="H137" s="58">
        <f>VLOOKUP(G137,[1]分布式发票数据!$A:$D,4)</f>
        <v>45001</v>
      </c>
      <c r="I137" s="58">
        <f>VLOOKUP(G137,[1]分布式发票数据!$A:$E,5,FALSE)</f>
        <v>16398.36</v>
      </c>
      <c r="J137" s="20">
        <f>VLOOKUP(G137,[2]分布式发票数据!$A:$D,4,FALSE)</f>
        <v>39049</v>
      </c>
      <c r="K137" s="20">
        <f>VLOOKUP(G137,[2]分布式发票数据!$A:$E,5,FALSE)</f>
        <v>14229.46</v>
      </c>
      <c r="L137" s="84">
        <v>52490</v>
      </c>
      <c r="M137" s="85">
        <v>19127.36</v>
      </c>
      <c r="N137" s="20">
        <f>VLOOKUP(G137,'[7]2022年12月-2023年3月'!$A$4:$E$193,5,FALSE)</f>
        <v>88471.46</v>
      </c>
      <c r="O137" s="20">
        <f t="shared" ref="O137:O168" si="31">M137+N137</f>
        <v>107598.82</v>
      </c>
      <c r="P137" s="86">
        <f>VLOOKUP(G137,[3]分布式发票数据!$A:$E,4,FALSE)</f>
        <v>39584</v>
      </c>
      <c r="Q137" s="86">
        <f>VLOOKUP(G137,[3]分布式发票数据!$A:$E,5,FALSE)</f>
        <v>14424.41</v>
      </c>
      <c r="R137" s="86">
        <f>VLOOKUP(G:G,[4]分布式发票数据!$A:$E,4,FALSE)</f>
        <v>42676</v>
      </c>
      <c r="S137" s="86">
        <f>VLOOKUP(G:G,[4]分布式发票数据!$A:$E,5,FALSE)</f>
        <v>15551.13</v>
      </c>
      <c r="T137" s="86">
        <f>VLOOKUP(G137,[5]分布式发票数据!$A$4:$E$193,4,FALSE)</f>
        <v>49543</v>
      </c>
      <c r="U137" s="86">
        <f>VLOOKUP(G137,[5]分布式发票数据!$A$4:$E$193,5,FALSE)</f>
        <v>18053.47</v>
      </c>
      <c r="V137" s="86">
        <f>VLOOKUP(G137,'[8]2023年4-6月'!$A$4:$E$193,5,FALSE)</f>
        <v>64003.54</v>
      </c>
      <c r="W137" s="86">
        <f t="shared" ref="W137:W168" si="32">U137+V137</f>
        <v>82057.01</v>
      </c>
      <c r="X137" s="86">
        <f>VLOOKUP(G137,[6]分布式发票数据!$A$4:$D$193,4,FALSE)</f>
        <v>41612</v>
      </c>
      <c r="Y137" s="86">
        <f>VLOOKUP(G137,[6]分布式发票数据!$A$4:$E$193,5,FALSE)</f>
        <v>15163.41</v>
      </c>
      <c r="Z137" s="86">
        <f>VLOOKUP(G137,[9]分布式发票数据!$A$4:$E$193,4,FALSE)</f>
        <v>44256</v>
      </c>
      <c r="AA137" s="86">
        <f>VLOOKUP(G137,[9]分布式发票数据!$A$4:$E$193,5,FALSE)</f>
        <v>16126.89</v>
      </c>
      <c r="AB137" s="86">
        <f>VLOOKUP(G137,[10]分布式发票数据!$A:$D,4,FALSE)</f>
        <v>38474</v>
      </c>
      <c r="AC137" s="86">
        <f>VLOOKUP(G137,[10]分布式发票数据!$A:$E,5,FALSE)</f>
        <v>14019.93</v>
      </c>
      <c r="AD137" s="86">
        <f>VLOOKUP(G137,[12]sheet1!$G:$S,13,FALSE)</f>
        <v>49072</v>
      </c>
      <c r="AE137" s="86">
        <f>VLOOKUP(G137,[12]sheet1!$G:$X,18,FALSE)</f>
        <v>17881.84</v>
      </c>
      <c r="AF137" s="86">
        <f>VLOOKUP(G137,[11]Sheet1!$B:$E,4,FALSE)</f>
        <v>60380.47</v>
      </c>
      <c r="AG137" s="86">
        <f t="shared" si="28"/>
        <v>78262.31</v>
      </c>
      <c r="AH137" s="86">
        <f>VLOOKUP(G137,[13]Sheet1!$C$1:$H$65536,6,FALSE)</f>
        <v>44159</v>
      </c>
      <c r="AI137" s="86">
        <f>VLOOKUP(G137,[13]Sheet1!$C$1:$I$65536,7,FALSE)</f>
        <v>16091.54</v>
      </c>
      <c r="AJ137" s="86">
        <f>VLOOKUP(G137,[14]Sheet1!$E$1:$I$65536,5,FALSE)</f>
        <v>21443.61</v>
      </c>
      <c r="AK137" s="86">
        <f>VLOOKUP(G137,[15]Sheet1!$E$1:$I$65536,5,FALSE)</f>
        <v>23829.36</v>
      </c>
      <c r="AL137" s="92">
        <f t="shared" ref="AL137:AL168" si="33">AJ137+AK137</f>
        <v>45272.97</v>
      </c>
      <c r="AM137" s="92">
        <f t="shared" ref="AM137:AM168" si="34">AI137+AL137</f>
        <v>61364.51</v>
      </c>
      <c r="AN137" s="1">
        <f>VLOOKUP(G137,[16]分布式营销结算明细接收数据!$E:$K,7,FALSE)</f>
        <v>39856</v>
      </c>
      <c r="AO137" s="1">
        <f>VLOOKUP(G137,[16]分布式营销结算明细接收数据!$E:$O,11,FALSE)</f>
        <v>14523.53</v>
      </c>
      <c r="AP137" s="1">
        <f>VLOOKUP(G137,[16]分布式营销结算明细接收数据!$E:$R,14,FALSE)</f>
        <v>19354.07</v>
      </c>
      <c r="AQ137" s="1">
        <f t="shared" si="29"/>
        <v>33877.6</v>
      </c>
      <c r="AR137" s="95">
        <f t="shared" si="30"/>
        <v>469073.84</v>
      </c>
    </row>
    <row r="138" s="40" customFormat="1" ht="16" customHeight="1" spans="1:44">
      <c r="A138" s="12">
        <v>133</v>
      </c>
      <c r="B138" s="56"/>
      <c r="C138" s="79" t="s">
        <v>285</v>
      </c>
      <c r="D138" s="103"/>
      <c r="E138" s="79">
        <v>420</v>
      </c>
      <c r="F138" s="110"/>
      <c r="G138" s="137" t="s">
        <v>286</v>
      </c>
      <c r="H138" s="58">
        <f>VLOOKUP(G138,[1]分布式发票数据!$A:$D,4)</f>
        <v>16282</v>
      </c>
      <c r="I138" s="58">
        <f>VLOOKUP(G138,[1]分布式发票数据!$A:$E,5,FALSE)</f>
        <v>5933.16</v>
      </c>
      <c r="J138" s="20">
        <f>VLOOKUP(G138,[2]分布式发票数据!$A:$D,4,FALSE)</f>
        <v>14320</v>
      </c>
      <c r="K138" s="20">
        <f>VLOOKUP(G138,[2]分布式发票数据!$A:$E,5,FALSE)</f>
        <v>5218.21</v>
      </c>
      <c r="L138" s="84">
        <v>19213</v>
      </c>
      <c r="M138" s="85">
        <v>7001.22</v>
      </c>
      <c r="N138" s="20">
        <f>VLOOKUP(G138,'[7]2022年12月-2023年3月'!$A$4:$E$193,5,FALSE)</f>
        <v>32100.1</v>
      </c>
      <c r="O138" s="20">
        <f t="shared" si="31"/>
        <v>39101.32</v>
      </c>
      <c r="P138" s="86">
        <f>VLOOKUP(G138,[3]分布式发票数据!$A:$E,4,FALSE)</f>
        <v>14567</v>
      </c>
      <c r="Q138" s="86">
        <f>VLOOKUP(G138,[3]分布式发票数据!$A:$E,5,FALSE)</f>
        <v>5308.21</v>
      </c>
      <c r="R138" s="86">
        <f>VLOOKUP(G:G,[4]分布式发票数据!$A:$E,4,FALSE)</f>
        <v>15589</v>
      </c>
      <c r="S138" s="86">
        <f>VLOOKUP(G:G,[4]分布式发票数据!$A:$E,5,FALSE)</f>
        <v>5680.63</v>
      </c>
      <c r="T138" s="86">
        <f>VLOOKUP(G138,[5]分布式发票数据!$A$4:$E$193,4,FALSE)</f>
        <v>18269</v>
      </c>
      <c r="U138" s="86">
        <f>VLOOKUP(G138,[5]分布式发票数据!$A$4:$E$193,5,FALSE)</f>
        <v>6657.22</v>
      </c>
      <c r="V138" s="86">
        <f>VLOOKUP(G138,'[8]2023年4-6月'!$A$4:$E$193,5,FALSE)</f>
        <v>23515.19</v>
      </c>
      <c r="W138" s="86">
        <f t="shared" si="32"/>
        <v>30172.41</v>
      </c>
      <c r="X138" s="86">
        <f>VLOOKUP(G138,[6]分布式发票数据!$A$4:$D$193,4,FALSE)</f>
        <v>15268</v>
      </c>
      <c r="Y138" s="86">
        <f>VLOOKUP(G138,[6]分布式发票数据!$A$4:$E$193,5,FALSE)</f>
        <v>5563.66</v>
      </c>
      <c r="Z138" s="86">
        <f>VLOOKUP(G138,[9]分布式发票数据!$A$4:$E$193,4,FALSE)</f>
        <v>16288</v>
      </c>
      <c r="AA138" s="86">
        <f>VLOOKUP(G138,[9]分布式发票数据!$A$4:$E$193,5,FALSE)</f>
        <v>5935.35</v>
      </c>
      <c r="AB138" s="86">
        <f>VLOOKUP(G138,[10]分布式发票数据!$A:$D,4,FALSE)</f>
        <v>14221</v>
      </c>
      <c r="AC138" s="86">
        <f>VLOOKUP(G138,[10]分布式发票数据!$A:$E,5,FALSE)</f>
        <v>5182.13</v>
      </c>
      <c r="AD138" s="86">
        <f>VLOOKUP(G138,[12]sheet1!$G:$S,13,FALSE)</f>
        <v>17951</v>
      </c>
      <c r="AE138" s="86">
        <f>VLOOKUP(G138,[12]sheet1!$G:$X,18,FALSE)</f>
        <v>6541.34</v>
      </c>
      <c r="AF138" s="86">
        <f>VLOOKUP(G138,[11]Sheet1!$B:$E,4,FALSE)</f>
        <v>22229.31</v>
      </c>
      <c r="AG138" s="86">
        <f t="shared" si="28"/>
        <v>28770.65</v>
      </c>
      <c r="AH138" s="86">
        <f>VLOOKUP(G138,[13]Sheet1!$C$1:$H$65536,6,FALSE)</f>
        <v>15372</v>
      </c>
      <c r="AI138" s="86">
        <f>VLOOKUP(G138,[13]Sheet1!$C$1:$I$65536,7,FALSE)</f>
        <v>5601.56</v>
      </c>
      <c r="AJ138" s="86">
        <f>VLOOKUP(G138,[14]Sheet1!$E$1:$I$65536,5,FALSE)</f>
        <v>7464.64</v>
      </c>
      <c r="AK138" s="86">
        <f>VLOOKUP(G138,[15]Sheet1!$E$1:$I$65536,5,FALSE)</f>
        <v>8717.01</v>
      </c>
      <c r="AL138" s="92">
        <f t="shared" si="33"/>
        <v>16181.65</v>
      </c>
      <c r="AM138" s="92">
        <f t="shared" si="34"/>
        <v>21783.21</v>
      </c>
      <c r="AN138" s="1">
        <f>VLOOKUP(G138,[16]分布式营销结算明细接收数据!$E:$K,7,FALSE)</f>
        <v>14368</v>
      </c>
      <c r="AO138" s="1">
        <f>VLOOKUP(G138,[16]分布式营销结算明细接收数据!$E:$O,11,FALSE)</f>
        <v>5235.7</v>
      </c>
      <c r="AP138" s="1">
        <f>VLOOKUP(G138,[16]分布式营销结算明细接收数据!$E:$R,14,FALSE)</f>
        <v>6977.1</v>
      </c>
      <c r="AQ138" s="1">
        <f t="shared" si="29"/>
        <v>12212.8</v>
      </c>
      <c r="AR138" s="95">
        <f t="shared" si="30"/>
        <v>170861.74</v>
      </c>
    </row>
    <row r="139" s="40" customFormat="1" ht="16" customHeight="1" spans="1:44">
      <c r="A139" s="12">
        <v>134</v>
      </c>
      <c r="B139" s="56"/>
      <c r="C139" s="79" t="s">
        <v>287</v>
      </c>
      <c r="D139" s="103"/>
      <c r="E139" s="79">
        <v>420</v>
      </c>
      <c r="F139" s="110"/>
      <c r="G139" s="137" t="s">
        <v>288</v>
      </c>
      <c r="H139" s="58">
        <f>VLOOKUP(G139,[1]分布式发票数据!$A:$D,4)</f>
        <v>39788</v>
      </c>
      <c r="I139" s="58">
        <f>VLOOKUP(G139,[1]分布式发票数据!$A:$E,5,FALSE)</f>
        <v>14498.75</v>
      </c>
      <c r="J139" s="20">
        <f>VLOOKUP(G139,[2]分布式发票数据!$A:$D,4,FALSE)</f>
        <v>36448</v>
      </c>
      <c r="K139" s="20">
        <f>VLOOKUP(G139,[2]分布式发票数据!$A:$E,5,FALSE)</f>
        <v>13281.65</v>
      </c>
      <c r="L139" s="84">
        <v>52104</v>
      </c>
      <c r="M139" s="85">
        <v>18986.7</v>
      </c>
      <c r="N139" s="20">
        <f>VLOOKUP(G139,'[7]2022年12月-2023年3月'!$A$4:$E$193,5,FALSE)</f>
        <v>82887.06</v>
      </c>
      <c r="O139" s="20">
        <f t="shared" si="31"/>
        <v>101873.76</v>
      </c>
      <c r="P139" s="86">
        <f>VLOOKUP(G139,[3]分布式发票数据!$A:$E,4,FALSE)</f>
        <v>38119</v>
      </c>
      <c r="Q139" s="86">
        <f>VLOOKUP(G139,[3]分布式发票数据!$A:$E,5,FALSE)</f>
        <v>13890.56</v>
      </c>
      <c r="R139" s="86">
        <f>VLOOKUP(G:G,[4]分布式发票数据!$A:$E,4,FALSE)</f>
        <v>39415</v>
      </c>
      <c r="S139" s="86">
        <f>VLOOKUP(G:G,[4]分布式发票数据!$A:$E,5,FALSE)</f>
        <v>14362.83</v>
      </c>
      <c r="T139" s="86">
        <f>VLOOKUP(G139,[5]分布式发票数据!$A$4:$E$193,4,FALSE)</f>
        <v>50249</v>
      </c>
      <c r="U139" s="86">
        <f>VLOOKUP(G139,[5]分布式发票数据!$A$4:$E$193,5,FALSE)</f>
        <v>18310.74</v>
      </c>
      <c r="V139" s="86">
        <f>VLOOKUP(G139,'[8]2023年4-6月'!$A$4:$E$193,5,FALSE)</f>
        <v>62051.42</v>
      </c>
      <c r="W139" s="86">
        <f t="shared" si="32"/>
        <v>80362.16</v>
      </c>
      <c r="X139" s="86">
        <f>VLOOKUP(G139,[6]分布式发票数据!$A$4:$D$193,4,FALSE)</f>
        <v>40466</v>
      </c>
      <c r="Y139" s="86">
        <f>VLOOKUP(G139,[6]分布式发票数据!$A$4:$E$193,5,FALSE)</f>
        <v>14745.81</v>
      </c>
      <c r="Z139" s="86">
        <f>VLOOKUP(G139,[9]分布式发票数据!$A$4:$E$193,4,FALSE)</f>
        <v>43630</v>
      </c>
      <c r="AA139" s="86">
        <f>VLOOKUP(G139,[9]分布式发票数据!$A$4:$E$193,5,FALSE)</f>
        <v>15898.77</v>
      </c>
      <c r="AB139" s="86">
        <f>VLOOKUP(G139,[10]分布式发票数据!$A:$D,4,FALSE)</f>
        <v>38020</v>
      </c>
      <c r="AC139" s="86">
        <f>VLOOKUP(G139,[10]分布式发票数据!$A:$E,5,FALSE)</f>
        <v>13854.49</v>
      </c>
      <c r="AD139" s="86">
        <f>VLOOKUP(G139,[12]sheet1!$G:$S,13,FALSE)</f>
        <v>46490</v>
      </c>
      <c r="AE139" s="86">
        <f>VLOOKUP(G139,[12]sheet1!$G:$X,18,FALSE)</f>
        <v>16940.96</v>
      </c>
      <c r="AF139" s="86">
        <f>VLOOKUP(G139,[11]Sheet1!$B:$E,4,FALSE)</f>
        <v>59299.53</v>
      </c>
      <c r="AG139" s="86">
        <f t="shared" si="28"/>
        <v>76240.49</v>
      </c>
      <c r="AH139" s="86">
        <f>VLOOKUP(G139,[13]Sheet1!$C$1:$H$65536,6,FALSE)</f>
        <v>42266</v>
      </c>
      <c r="AI139" s="86">
        <f>VLOOKUP(G139,[13]Sheet1!$C$1:$I$65536,7,FALSE)</f>
        <v>15401.73</v>
      </c>
      <c r="AJ139" s="86">
        <f>VLOOKUP(G139,[14]Sheet1!$E$1:$I$65536,5,FALSE)</f>
        <v>20524.37</v>
      </c>
      <c r="AK139" s="86">
        <f>VLOOKUP(G139,[15]Sheet1!$E$1:$I$65536,5,FALSE)</f>
        <v>22575.54</v>
      </c>
      <c r="AL139" s="92">
        <f t="shared" si="33"/>
        <v>43099.91</v>
      </c>
      <c r="AM139" s="92">
        <f t="shared" si="34"/>
        <v>58501.64</v>
      </c>
      <c r="AN139" s="1">
        <f>VLOOKUP(G139,[16]分布式营销结算明细接收数据!$E:$K,7,FALSE)</f>
        <v>35430</v>
      </c>
      <c r="AO139" s="1">
        <f>VLOOKUP(G139,[16]分布式营销结算明细接收数据!$E:$O,11,FALSE)</f>
        <v>12910.69</v>
      </c>
      <c r="AP139" s="1">
        <f>VLOOKUP(G139,[16]分布式营销结算明细接收数据!$E:$R,14,FALSE)</f>
        <v>17204.81</v>
      </c>
      <c r="AQ139" s="1">
        <f t="shared" si="29"/>
        <v>30115.5</v>
      </c>
      <c r="AR139" s="95">
        <f t="shared" si="30"/>
        <v>447626.41</v>
      </c>
    </row>
    <row r="140" s="40" customFormat="1" ht="16" customHeight="1" spans="1:44">
      <c r="A140" s="12">
        <v>135</v>
      </c>
      <c r="B140" s="56"/>
      <c r="C140" s="79" t="s">
        <v>289</v>
      </c>
      <c r="D140" s="103"/>
      <c r="E140" s="79">
        <v>420</v>
      </c>
      <c r="F140" s="110"/>
      <c r="G140" s="137" t="s">
        <v>290</v>
      </c>
      <c r="H140" s="58">
        <f>VLOOKUP(G140,[1]分布式发票数据!$A:$D,4)</f>
        <v>43523</v>
      </c>
      <c r="I140" s="58">
        <f>VLOOKUP(G140,[1]分布式发票数据!$A:$E,5,FALSE)</f>
        <v>15859.78</v>
      </c>
      <c r="J140" s="20">
        <f>VLOOKUP(G140,[2]分布式发票数据!$A:$D,4,FALSE)</f>
        <v>38101</v>
      </c>
      <c r="K140" s="20">
        <f>VLOOKUP(G140,[2]分布式发票数据!$A:$E,5,FALSE)</f>
        <v>13884</v>
      </c>
      <c r="L140" s="84">
        <v>51503</v>
      </c>
      <c r="M140" s="85">
        <v>18767.69</v>
      </c>
      <c r="N140" s="20">
        <f>VLOOKUP(G140,'[7]2022年12月-2023年3月'!$A$4:$E$193,5,FALSE)</f>
        <v>85932.76</v>
      </c>
      <c r="O140" s="20">
        <f t="shared" si="31"/>
        <v>104700.45</v>
      </c>
      <c r="P140" s="86">
        <f>VLOOKUP(G140,[3]分布式发票数据!$A:$E,4,FALSE)</f>
        <v>39025</v>
      </c>
      <c r="Q140" s="86">
        <f>VLOOKUP(G140,[3]分布式发票数据!$A:$E,5,FALSE)</f>
        <v>14220.71</v>
      </c>
      <c r="R140" s="86">
        <f>VLOOKUP(G:G,[4]分布式发票数据!$A:$E,4,FALSE)</f>
        <v>42448</v>
      </c>
      <c r="S140" s="86">
        <f>VLOOKUP(G:G,[4]分布式发票数据!$A:$E,5,FALSE)</f>
        <v>15468.05</v>
      </c>
      <c r="T140" s="86">
        <f>VLOOKUP(G140,[5]分布式发票数据!$A$4:$E$193,4,FALSE)</f>
        <v>49206</v>
      </c>
      <c r="U140" s="86">
        <f>VLOOKUP(G140,[5]分布式发票数据!$A$4:$E$193,5,FALSE)</f>
        <v>17930.67</v>
      </c>
      <c r="V140" s="86">
        <f>VLOOKUP(G140,'[8]2023年4-6月'!$A$4:$E$193,5,FALSE)</f>
        <v>63457.72</v>
      </c>
      <c r="W140" s="86">
        <f t="shared" si="32"/>
        <v>81388.39</v>
      </c>
      <c r="X140" s="86">
        <f>VLOOKUP(G140,[6]分布式发票数据!$A$4:$D$193,4,FALSE)</f>
        <v>41353</v>
      </c>
      <c r="Y140" s="86">
        <f>VLOOKUP(G140,[6]分布式发票数据!$A$4:$E$193,5,FALSE)</f>
        <v>15069.03</v>
      </c>
      <c r="Z140" s="86">
        <f>VLOOKUP(G140,[9]分布式发票数据!$A$4:$E$193,4,FALSE)</f>
        <v>43909</v>
      </c>
      <c r="AA140" s="86">
        <f>VLOOKUP(G140,[9]分布式发票数据!$A$4:$E$193,5,FALSE)</f>
        <v>16000.44</v>
      </c>
      <c r="AB140" s="86">
        <f>VLOOKUP(G140,[10]分布式发票数据!$A:$D,4,FALSE)</f>
        <v>37808</v>
      </c>
      <c r="AC140" s="86">
        <f>VLOOKUP(G140,[10]分布式发票数据!$A:$E,5,FALSE)</f>
        <v>13777.24</v>
      </c>
      <c r="AD140" s="86">
        <f>VLOOKUP(G140,[12]sheet1!$G:$S,13,FALSE)</f>
        <v>48097</v>
      </c>
      <c r="AE140" s="86">
        <f>VLOOKUP(G140,[12]sheet1!$G:$X,18,FALSE)</f>
        <v>17526.55</v>
      </c>
      <c r="AF140" s="86">
        <f>VLOOKUP(G140,[11]Sheet1!$B:$E,4,FALSE)</f>
        <v>59762.79</v>
      </c>
      <c r="AG140" s="86">
        <f t="shared" si="28"/>
        <v>77289.34</v>
      </c>
      <c r="AH140" s="86">
        <f>VLOOKUP(G140,[13]Sheet1!$C$1:$H$65536,6,FALSE)</f>
        <v>42816</v>
      </c>
      <c r="AI140" s="86">
        <f>VLOOKUP(G140,[13]Sheet1!$C$1:$I$65536,7,FALSE)</f>
        <v>15602.15</v>
      </c>
      <c r="AJ140" s="86">
        <f>VLOOKUP(G140,[14]Sheet1!$E$1:$I$65536,5,FALSE)</f>
        <v>20791.45</v>
      </c>
      <c r="AK140" s="86">
        <f>VLOOKUP(G140,[15]Sheet1!$E$1:$I$65536,5,FALSE)</f>
        <v>23355.9</v>
      </c>
      <c r="AL140" s="92">
        <f t="shared" si="33"/>
        <v>44147.35</v>
      </c>
      <c r="AM140" s="92">
        <f t="shared" si="34"/>
        <v>59749.5</v>
      </c>
      <c r="AN140" s="1">
        <f>VLOOKUP(G140,[16]分布式营销结算明细接收数据!$E:$K,7,FALSE)</f>
        <v>37864</v>
      </c>
      <c r="AO140" s="1">
        <f>VLOOKUP(G140,[16]分布式营销结算明细接收数据!$E:$O,11,FALSE)</f>
        <v>13797.64</v>
      </c>
      <c r="AP140" s="1">
        <f>VLOOKUP(G140,[16]分布式营销结算明细接收数据!$E:$R,14,FALSE)</f>
        <v>18386.76</v>
      </c>
      <c r="AQ140" s="1">
        <f t="shared" si="29"/>
        <v>32184.4</v>
      </c>
      <c r="AR140" s="95">
        <f t="shared" si="30"/>
        <v>459591.33</v>
      </c>
    </row>
    <row r="141" s="40" customFormat="1" ht="16" customHeight="1" spans="1:44">
      <c r="A141" s="12">
        <v>136</v>
      </c>
      <c r="B141" s="56"/>
      <c r="C141" s="79" t="s">
        <v>291</v>
      </c>
      <c r="D141" s="103"/>
      <c r="E141" s="79">
        <v>420</v>
      </c>
      <c r="F141" s="110"/>
      <c r="G141" s="137" t="s">
        <v>292</v>
      </c>
      <c r="H141" s="58">
        <f>VLOOKUP(G141,[1]分布式发票数据!$A:$D,4)</f>
        <v>42108</v>
      </c>
      <c r="I141" s="58">
        <f>VLOOKUP(G141,[1]分布式发票数据!$A:$E,5,FALSE)</f>
        <v>15344.16</v>
      </c>
      <c r="J141" s="20">
        <f>VLOOKUP(G141,[2]分布式发票数据!$A:$D,4,FALSE)</f>
        <v>36319</v>
      </c>
      <c r="K141" s="20">
        <f>VLOOKUP(G141,[2]分布式发票数据!$A:$E,5,FALSE)</f>
        <v>13234.64</v>
      </c>
      <c r="L141" s="84">
        <v>49897</v>
      </c>
      <c r="M141" s="85">
        <v>18182.47</v>
      </c>
      <c r="N141" s="20">
        <f>VLOOKUP(G141,'[7]2022年12月-2023年3月'!$A$4:$E$193,5,FALSE)</f>
        <v>83231.84</v>
      </c>
      <c r="O141" s="20">
        <f t="shared" si="31"/>
        <v>101414.31</v>
      </c>
      <c r="P141" s="86">
        <f>VLOOKUP(G141,[3]分布式发票数据!$A:$E,4,FALSE)</f>
        <v>32550</v>
      </c>
      <c r="Q141" s="86">
        <f>VLOOKUP(G141,[3]分布式发票数据!$A:$E,5,FALSE)</f>
        <v>11861.22</v>
      </c>
      <c r="R141" s="86">
        <f>VLOOKUP(G:G,[4]分布式发票数据!$A:$E,4,FALSE)</f>
        <v>41408</v>
      </c>
      <c r="S141" s="86">
        <f>VLOOKUP(G:G,[4]分布式发票数据!$A:$E,5,FALSE)</f>
        <v>15089.08</v>
      </c>
      <c r="T141" s="86">
        <f>VLOOKUP(G141,[5]分布式发票数据!$A$4:$E$193,4,FALSE)</f>
        <v>51108</v>
      </c>
      <c r="U141" s="86">
        <f>VLOOKUP(G141,[5]分布式发票数据!$A$4:$E$193,5,FALSE)</f>
        <v>18623.76</v>
      </c>
      <c r="V141" s="86">
        <f>VLOOKUP(G141,'[8]2023年4-6月'!$A$4:$E$193,5,FALSE)</f>
        <v>60732.04</v>
      </c>
      <c r="W141" s="86">
        <f t="shared" si="32"/>
        <v>79355.8</v>
      </c>
      <c r="X141" s="86">
        <f>VLOOKUP(G141,[6]分布式发票数据!$A$4:$D$193,4,FALSE)</f>
        <v>43102</v>
      </c>
      <c r="Y141" s="86">
        <f>VLOOKUP(G141,[6]分布式发票数据!$A$4:$E$193,5,FALSE)</f>
        <v>15706.37</v>
      </c>
      <c r="Z141" s="86">
        <f>VLOOKUP(G141,[9]分布式发票数据!$A$4:$E$193,4,FALSE)</f>
        <v>45644</v>
      </c>
      <c r="AA141" s="86">
        <f>VLOOKUP(G141,[9]分布式发票数据!$A$4:$E$193,5,FALSE)</f>
        <v>16632.67</v>
      </c>
      <c r="AB141" s="86">
        <f>VLOOKUP(G141,[10]分布式发票数据!$A:$D,4,FALSE)</f>
        <v>38555</v>
      </c>
      <c r="AC141" s="86">
        <f>VLOOKUP(G141,[10]分布式发票数据!$A:$E,5,FALSE)</f>
        <v>14049.44</v>
      </c>
      <c r="AD141" s="86">
        <f>VLOOKUP(G141,[12]sheet1!$G:$S,13,FALSE)</f>
        <v>49820</v>
      </c>
      <c r="AE141" s="86">
        <f>VLOOKUP(G141,[12]sheet1!$G:$X,18,FALSE)</f>
        <v>18154.41</v>
      </c>
      <c r="AF141" s="86">
        <f>VLOOKUP(G141,[11]Sheet1!$B:$E,4,FALSE)</f>
        <v>61817.37</v>
      </c>
      <c r="AG141" s="86">
        <f t="shared" si="28"/>
        <v>79971.78</v>
      </c>
      <c r="AH141" s="86">
        <f>VLOOKUP(G141,[13]Sheet1!$C$1:$H$65536,6,FALSE)</f>
        <v>44086</v>
      </c>
      <c r="AI141" s="86">
        <f>VLOOKUP(G141,[13]Sheet1!$C$1:$I$65536,7,FALSE)</f>
        <v>16064.94</v>
      </c>
      <c r="AJ141" s="86">
        <f>VLOOKUP(G141,[14]Sheet1!$E$1:$I$65536,5,FALSE)</f>
        <v>21408.16</v>
      </c>
      <c r="AK141" s="86">
        <f>VLOOKUP(G141,[15]Sheet1!$E$1:$I$65536,5,FALSE)</f>
        <v>24192.59</v>
      </c>
      <c r="AL141" s="92">
        <f t="shared" si="33"/>
        <v>45600.75</v>
      </c>
      <c r="AM141" s="92">
        <f t="shared" si="34"/>
        <v>61665.69</v>
      </c>
      <c r="AN141" s="1">
        <f>VLOOKUP(G141,[16]分布式营销结算明细接收数据!$E:$K,7,FALSE)</f>
        <v>38116</v>
      </c>
      <c r="AO141" s="1">
        <f>VLOOKUP(G141,[16]分布式营销结算明细接收数据!$E:$O,11,FALSE)</f>
        <v>13889.47</v>
      </c>
      <c r="AP141" s="1">
        <f>VLOOKUP(G141,[16]分布式营销结算明细接收数据!$E:$R,14,FALSE)</f>
        <v>18509.13</v>
      </c>
      <c r="AQ141" s="1">
        <f t="shared" si="29"/>
        <v>32398.6</v>
      </c>
      <c r="AR141" s="95">
        <f t="shared" si="30"/>
        <v>456723.76</v>
      </c>
    </row>
    <row r="142" s="40" customFormat="1" ht="16" customHeight="1" spans="1:44">
      <c r="A142" s="12">
        <v>137</v>
      </c>
      <c r="B142" s="56"/>
      <c r="C142" s="79" t="s">
        <v>293</v>
      </c>
      <c r="D142" s="103"/>
      <c r="E142" s="79">
        <v>420</v>
      </c>
      <c r="F142" s="110"/>
      <c r="G142" s="137" t="s">
        <v>294</v>
      </c>
      <c r="H142" s="58">
        <f>VLOOKUP(G142,[1]分布式发票数据!$A:$D,4)</f>
        <v>44634</v>
      </c>
      <c r="I142" s="58">
        <f>VLOOKUP(G142,[1]分布式发票数据!$A:$E,5,FALSE)</f>
        <v>16264.63</v>
      </c>
      <c r="J142" s="20">
        <f>VLOOKUP(G142,[2]分布式发票数据!$A:$D,4,FALSE)</f>
        <v>38743</v>
      </c>
      <c r="K142" s="20">
        <f>VLOOKUP(G142,[2]分布式发票数据!$A:$E,5,FALSE)</f>
        <v>14117.95</v>
      </c>
      <c r="L142" s="84">
        <v>53254</v>
      </c>
      <c r="M142" s="85">
        <v>19405.76</v>
      </c>
      <c r="N142" s="20">
        <f>VLOOKUP(G142,'[7]2022年12月-2023年3月'!$A$4:$E$193,5,FALSE)</f>
        <v>88489.43</v>
      </c>
      <c r="O142" s="20">
        <f t="shared" si="31"/>
        <v>107895.19</v>
      </c>
      <c r="P142" s="86">
        <f>VLOOKUP(G142,[3]分布式发票数据!$A:$E,4,FALSE)</f>
        <v>39997</v>
      </c>
      <c r="Q142" s="86">
        <f>VLOOKUP(G142,[3]分布式发票数据!$A:$E,5,FALSE)</f>
        <v>14574.91</v>
      </c>
      <c r="R142" s="86">
        <f>VLOOKUP(G:G,[4]分布式发票数据!$A:$E,4,FALSE)</f>
        <v>45079</v>
      </c>
      <c r="S142" s="86">
        <f>VLOOKUP(G:G,[4]分布式发票数据!$A:$E,5,FALSE)</f>
        <v>16426.79</v>
      </c>
      <c r="T142" s="86">
        <f>VLOOKUP(G142,[5]分布式发票数据!$A$4:$E$193,4,FALSE)</f>
        <v>51838</v>
      </c>
      <c r="U142" s="86">
        <f>VLOOKUP(G142,[5]分布式发票数据!$A$4:$E$193,5,FALSE)</f>
        <v>18889.77</v>
      </c>
      <c r="V142" s="86">
        <f>VLOOKUP(G142,'[8]2023年4-6月'!$A$4:$E$193,5,FALSE)</f>
        <v>66485.43</v>
      </c>
      <c r="W142" s="86">
        <f t="shared" si="32"/>
        <v>85375.2</v>
      </c>
      <c r="X142" s="86">
        <f>VLOOKUP(G142,[6]分布式发票数据!$A$4:$D$193,4,FALSE)</f>
        <v>43603</v>
      </c>
      <c r="Y142" s="86">
        <f>VLOOKUP(G142,[6]分布式发票数据!$A$4:$E$193,5,FALSE)</f>
        <v>15888.93</v>
      </c>
      <c r="Z142" s="86">
        <f>VLOOKUP(G142,[9]分布式发票数据!$A$4:$E$193,4,FALSE)</f>
        <v>46106</v>
      </c>
      <c r="AA142" s="86">
        <f>VLOOKUP(G142,[9]分布式发票数据!$A$4:$E$193,5,FALSE)</f>
        <v>16801.03</v>
      </c>
      <c r="AB142" s="86">
        <f>VLOOKUP(G142,[10]分布式发票数据!$A:$D,4,FALSE)</f>
        <v>38862</v>
      </c>
      <c r="AC142" s="86">
        <f>VLOOKUP(G142,[10]分布式发票数据!$A:$E,5,FALSE)</f>
        <v>14161.31</v>
      </c>
      <c r="AD142" s="86">
        <f>VLOOKUP(G142,[12]sheet1!$G:$S,13,FALSE)</f>
        <v>50214</v>
      </c>
      <c r="AE142" s="86">
        <f>VLOOKUP(G142,[12]sheet1!$G:$X,18,FALSE)</f>
        <v>18297.98</v>
      </c>
      <c r="AF142" s="86">
        <f>VLOOKUP(G142,[11]Sheet1!$B:$E,4,FALSE)</f>
        <v>62434.08</v>
      </c>
      <c r="AG142" s="86">
        <f t="shared" si="28"/>
        <v>80732.06</v>
      </c>
      <c r="AH142" s="86">
        <f>VLOOKUP(G142,[13]Sheet1!$C$1:$H$65536,6,FALSE)</f>
        <v>44528</v>
      </c>
      <c r="AI142" s="86">
        <f>VLOOKUP(G142,[13]Sheet1!$C$1:$I$65536,7,FALSE)</f>
        <v>16226</v>
      </c>
      <c r="AJ142" s="86">
        <f>VLOOKUP(G142,[14]Sheet1!$E$1:$I$65536,5,FALSE)</f>
        <v>21622.8</v>
      </c>
      <c r="AK142" s="86">
        <f>VLOOKUP(G142,[15]Sheet1!$E$1:$I$65536,5,FALSE)</f>
        <v>24383.92</v>
      </c>
      <c r="AL142" s="92">
        <f t="shared" si="33"/>
        <v>46006.72</v>
      </c>
      <c r="AM142" s="92">
        <f t="shared" si="34"/>
        <v>62232.72</v>
      </c>
      <c r="AN142" s="1">
        <f>VLOOKUP(G142,[16]分布式营销结算明细接收数据!$E:$K,7,FALSE)</f>
        <v>38885</v>
      </c>
      <c r="AO142" s="1">
        <f>VLOOKUP(G142,[16]分布式营销结算明细接收数据!$E:$O,11,FALSE)</f>
        <v>14169.69</v>
      </c>
      <c r="AP142" s="1">
        <f>VLOOKUP(G142,[16]分布式营销结算明细接收数据!$E:$R,14,FALSE)</f>
        <v>18882.56</v>
      </c>
      <c r="AQ142" s="1">
        <f t="shared" si="29"/>
        <v>33052.25</v>
      </c>
      <c r="AR142" s="95">
        <f t="shared" si="30"/>
        <v>477522.97</v>
      </c>
    </row>
    <row r="143" s="40" customFormat="1" ht="16" customHeight="1" spans="1:44">
      <c r="A143" s="12">
        <v>138</v>
      </c>
      <c r="B143" s="56"/>
      <c r="C143" s="79" t="s">
        <v>295</v>
      </c>
      <c r="D143" s="103"/>
      <c r="E143" s="79">
        <v>420</v>
      </c>
      <c r="F143" s="110"/>
      <c r="G143" s="137" t="s">
        <v>296</v>
      </c>
      <c r="H143" s="58">
        <f>VLOOKUP(G143,[1]分布式发票数据!$A:$D,4)</f>
        <v>29167</v>
      </c>
      <c r="I143" s="58">
        <f>VLOOKUP(G143,[1]分布式发票数据!$A:$E,5,FALSE)</f>
        <v>10628.45</v>
      </c>
      <c r="J143" s="20">
        <f>VLOOKUP(G143,[2]分布式发票数据!$A:$D,4,FALSE)</f>
        <v>26419</v>
      </c>
      <c r="K143" s="20">
        <f>VLOOKUP(G143,[2]分布式发票数据!$A:$E,5,FALSE)</f>
        <v>9627.08</v>
      </c>
      <c r="L143" s="84">
        <v>36038</v>
      </c>
      <c r="M143" s="85">
        <v>13132.25</v>
      </c>
      <c r="N143" s="20">
        <f>VLOOKUP(G143,'[7]2022年12月-2023年3月'!$A$4:$E$193,5,FALSE)</f>
        <v>57768.92</v>
      </c>
      <c r="O143" s="20">
        <f t="shared" si="31"/>
        <v>70901.17</v>
      </c>
      <c r="P143" s="86">
        <f>VLOOKUP(G143,[3]分布式发票数据!$A:$E,4,FALSE)</f>
        <v>27041</v>
      </c>
      <c r="Q143" s="86">
        <f>VLOOKUP(G143,[3]分布式发票数据!$A:$E,5,FALSE)</f>
        <v>9853.74</v>
      </c>
      <c r="R143" s="86">
        <f>VLOOKUP(G:G,[4]分布式发票数据!$A:$E,4,FALSE)</f>
        <v>29680</v>
      </c>
      <c r="S143" s="86">
        <f>VLOOKUP(G:G,[4]分布式发票数据!$A:$E,5,FALSE)</f>
        <v>10815.39</v>
      </c>
      <c r="T143" s="86">
        <f>VLOOKUP(G143,[5]分布式发票数据!$A$4:$E$193,4,FALSE)</f>
        <v>34174</v>
      </c>
      <c r="U143" s="86">
        <f>VLOOKUP(G143,[5]分布式发票数据!$A$4:$E$193,5,FALSE)</f>
        <v>12453.01</v>
      </c>
      <c r="V143" s="86">
        <f>VLOOKUP(G143,'[8]2023年4-6月'!$A$4:$E$193,5,FALSE)</f>
        <v>44138.61</v>
      </c>
      <c r="W143" s="86">
        <f t="shared" si="32"/>
        <v>56591.62</v>
      </c>
      <c r="X143" s="86">
        <f>VLOOKUP(G143,[6]分布式发票数据!$A$4:$D$193,4,FALSE)</f>
        <v>28746</v>
      </c>
      <c r="Y143" s="86">
        <f>VLOOKUP(G143,[6]分布式发票数据!$A$4:$E$193,5,FALSE)</f>
        <v>10475.04</v>
      </c>
      <c r="Z143" s="86">
        <f>VLOOKUP(G143,[9]分布式发票数据!$A$4:$E$193,4,FALSE)</f>
        <v>30534</v>
      </c>
      <c r="AA143" s="86">
        <f>VLOOKUP(G143,[9]分布式发票数据!$A$4:$E$193,5,FALSE)</f>
        <v>11126.59</v>
      </c>
      <c r="AB143" s="86">
        <f>VLOOKUP(G143,[10]分布式发票数据!$A:$D,4,FALSE)</f>
        <v>26276</v>
      </c>
      <c r="AC143" s="86">
        <f>VLOOKUP(G143,[10]分布式发票数据!$A:$E,5,FALSE)</f>
        <v>9574.97</v>
      </c>
      <c r="AD143" s="86">
        <f>VLOOKUP(G143,[12]sheet1!$G:$S,13,FALSE)</f>
        <v>33764</v>
      </c>
      <c r="AE143" s="86">
        <f>VLOOKUP(G143,[12]sheet1!$G:$X,18,FALSE)</f>
        <v>12303.6</v>
      </c>
      <c r="AF143" s="86">
        <f>VLOOKUP(G143,[11]Sheet1!$B:$E,4,FALSE)</f>
        <v>41546</v>
      </c>
      <c r="AG143" s="86">
        <f t="shared" si="28"/>
        <v>53849.6</v>
      </c>
      <c r="AH143" s="86">
        <f>VLOOKUP(G143,[13]Sheet1!$C$1:$H$65536,6,FALSE)</f>
        <v>29814</v>
      </c>
      <c r="AI143" s="86">
        <f>VLOOKUP(G143,[13]Sheet1!$C$1:$I$65536,7,FALSE)</f>
        <v>10864.22</v>
      </c>
      <c r="AJ143" s="86">
        <f>VLOOKUP(G143,[14]Sheet1!$E$1:$I$65536,5,FALSE)</f>
        <v>14477.68</v>
      </c>
      <c r="AK143" s="86">
        <f>VLOOKUP(G143,[15]Sheet1!$E$1:$I$65536,5,FALSE)</f>
        <v>16395.8</v>
      </c>
      <c r="AL143" s="92">
        <f t="shared" si="33"/>
        <v>30873.48</v>
      </c>
      <c r="AM143" s="92">
        <f t="shared" si="34"/>
        <v>41737.7</v>
      </c>
      <c r="AN143" s="1">
        <f>VLOOKUP(G143,[16]分布式营销结算明细接收数据!$E:$K,7,FALSE)</f>
        <v>25768</v>
      </c>
      <c r="AO143" s="1">
        <f>VLOOKUP(G143,[16]分布式营销结算明细接收数据!$E:$O,11,FALSE)</f>
        <v>9389.86</v>
      </c>
      <c r="AP143" s="1">
        <f>VLOOKUP(G143,[16]分布式营销结算明细接收数据!$E:$R,14,FALSE)</f>
        <v>12512.94</v>
      </c>
      <c r="AQ143" s="1">
        <f t="shared" si="29"/>
        <v>21902.8</v>
      </c>
      <c r="AR143" s="95">
        <f t="shared" si="30"/>
        <v>317084.15</v>
      </c>
    </row>
    <row r="144" s="40" customFormat="1" ht="16" customHeight="1" spans="1:44">
      <c r="A144" s="12">
        <v>139</v>
      </c>
      <c r="B144" s="56"/>
      <c r="C144" s="79" t="s">
        <v>297</v>
      </c>
      <c r="D144" s="103"/>
      <c r="E144" s="79">
        <v>420</v>
      </c>
      <c r="F144" s="110"/>
      <c r="G144" s="137" t="s">
        <v>298</v>
      </c>
      <c r="H144" s="58">
        <f>VLOOKUP(G144,[1]分布式发票数据!$A:$D,4)</f>
        <v>39318</v>
      </c>
      <c r="I144" s="58">
        <f>VLOOKUP(G144,[1]分布式发票数据!$A:$E,5,FALSE)</f>
        <v>14327.48</v>
      </c>
      <c r="J144" s="20">
        <f>VLOOKUP(G144,[2]分布式发票数据!$A:$D,4,FALSE)</f>
        <v>36311</v>
      </c>
      <c r="K144" s="20">
        <f>VLOOKUP(G144,[2]分布式发票数据!$A:$E,5,FALSE)</f>
        <v>13231.73</v>
      </c>
      <c r="L144" s="84">
        <v>54120</v>
      </c>
      <c r="M144" s="85">
        <v>19721.33</v>
      </c>
      <c r="N144" s="20">
        <f>VLOOKUP(G144,'[7]2022年12月-2023年3月'!$A$4:$E$193,5,FALSE)</f>
        <v>83119.18</v>
      </c>
      <c r="O144" s="20">
        <f t="shared" si="31"/>
        <v>102840.51</v>
      </c>
      <c r="P144" s="86">
        <f>VLOOKUP(G144,[3]分布式发票数据!$A:$E,4,FALSE)</f>
        <v>40203</v>
      </c>
      <c r="Q144" s="86">
        <f>VLOOKUP(G144,[3]分布式发票数据!$A:$E,5,FALSE)</f>
        <v>14649.97</v>
      </c>
      <c r="R144" s="86">
        <f>VLOOKUP(G:G,[4]分布式发票数据!$A:$E,4,FALSE)</f>
        <v>44770</v>
      </c>
      <c r="S144" s="86">
        <f>VLOOKUP(G:G,[4]分布式发票数据!$A:$E,5,FALSE)</f>
        <v>16314.19</v>
      </c>
      <c r="T144" s="86">
        <f>VLOOKUP(G144,[5]分布式发票数据!$A$4:$E$193,4,FALSE)</f>
        <v>51648</v>
      </c>
      <c r="U144" s="86">
        <f>VLOOKUP(G144,[5]分布式发票数据!$A$4:$E$193,5,FALSE)</f>
        <v>18820.53</v>
      </c>
      <c r="V144" s="86">
        <f>VLOOKUP(G144,'[8]2023年4-6月'!$A$4:$E$193,5,FALSE)</f>
        <v>66343.16</v>
      </c>
      <c r="W144" s="86">
        <f t="shared" si="32"/>
        <v>85163.69</v>
      </c>
      <c r="X144" s="86">
        <f>VLOOKUP(G144,[6]分布式发票数据!$A$4:$D$193,4,FALSE)</f>
        <v>43304</v>
      </c>
      <c r="Y144" s="86">
        <f>VLOOKUP(G144,[6]分布式发票数据!$A$4:$E$193,5,FALSE)</f>
        <v>15779.98</v>
      </c>
      <c r="Z144" s="86">
        <f>VLOOKUP(G144,[9]分布式发票数据!$A$4:$E$193,4,FALSE)</f>
        <v>45721</v>
      </c>
      <c r="AA144" s="86">
        <f>VLOOKUP(G144,[9]分布式发票数据!$A$4:$E$193,5,FALSE)</f>
        <v>16660.73</v>
      </c>
      <c r="AB144" s="86">
        <f>VLOOKUP(G144,[10]分布式发票数据!$A:$D,4,FALSE)</f>
        <v>39504</v>
      </c>
      <c r="AC144" s="86">
        <f>VLOOKUP(G144,[10]分布式发票数据!$A:$E,5,FALSE)</f>
        <v>14395.26</v>
      </c>
      <c r="AD144" s="86">
        <f>VLOOKUP(G144,[12]sheet1!$G:$S,13,FALSE)</f>
        <v>50564</v>
      </c>
      <c r="AE144" s="86">
        <f>VLOOKUP(G144,[12]sheet1!$G:$X,18,FALSE)</f>
        <v>18425.52</v>
      </c>
      <c r="AF144" s="86">
        <f>VLOOKUP(G144,[11]Sheet1!$B:$E,4,FALSE)</f>
        <v>62413.68</v>
      </c>
      <c r="AG144" s="86">
        <f t="shared" si="28"/>
        <v>80839.2</v>
      </c>
      <c r="AH144" s="86">
        <f>VLOOKUP(G144,[13]Sheet1!$C$1:$H$65536,6,FALSE)</f>
        <v>43832</v>
      </c>
      <c r="AI144" s="86">
        <f>VLOOKUP(G144,[13]Sheet1!$C$1:$I$65536,7,FALSE)</f>
        <v>15972.38</v>
      </c>
      <c r="AJ144" s="86">
        <f>VLOOKUP(G144,[14]Sheet1!$E$1:$I$65536,5,FALSE)</f>
        <v>21284.82</v>
      </c>
      <c r="AK144" s="86">
        <f>VLOOKUP(G144,[15]Sheet1!$E$1:$I$65536,5,FALSE)</f>
        <v>24553.88</v>
      </c>
      <c r="AL144" s="92">
        <f t="shared" si="33"/>
        <v>45838.7</v>
      </c>
      <c r="AM144" s="92">
        <f t="shared" si="34"/>
        <v>61811.08</v>
      </c>
      <c r="AN144" s="1">
        <f>VLOOKUP(G144,[16]分布式营销结算明细接收数据!$E:$K,7,FALSE)</f>
        <v>35066</v>
      </c>
      <c r="AO144" s="1">
        <f>VLOOKUP(G144,[16]分布式营销结算明细接收数据!$E:$O,11,FALSE)</f>
        <v>12778.05</v>
      </c>
      <c r="AP144" s="1">
        <f>VLOOKUP(G144,[16]分布式营销结算明细接收数据!$E:$R,14,FALSE)</f>
        <v>17028.05</v>
      </c>
      <c r="AQ144" s="1">
        <f t="shared" si="29"/>
        <v>29806.1</v>
      </c>
      <c r="AR144" s="95">
        <f t="shared" si="30"/>
        <v>465819.92</v>
      </c>
    </row>
    <row r="145" s="40" customFormat="1" ht="16" customHeight="1" spans="1:44">
      <c r="A145" s="12">
        <v>140</v>
      </c>
      <c r="B145" s="56"/>
      <c r="C145" s="79"/>
      <c r="D145" s="103"/>
      <c r="E145" s="79"/>
      <c r="F145" s="110"/>
      <c r="G145" s="137" t="s">
        <v>299</v>
      </c>
      <c r="H145" s="58">
        <f>VLOOKUP(G145,[1]分布式发票数据!$A:$D,4)</f>
        <v>26608</v>
      </c>
      <c r="I145" s="58">
        <f>VLOOKUP(G145,[1]分布式发票数据!$A:$E,5,FALSE)</f>
        <v>9695.96</v>
      </c>
      <c r="J145" s="20">
        <f>VLOOKUP(G145,[2]分布式发票数据!$A:$D,4,FALSE)</f>
        <v>34207</v>
      </c>
      <c r="K145" s="20">
        <f>VLOOKUP(G145,[2]分布式发票数据!$A:$E,5,FALSE)</f>
        <v>12465.03</v>
      </c>
      <c r="L145" s="84">
        <v>52190</v>
      </c>
      <c r="M145" s="85">
        <v>19018.04</v>
      </c>
      <c r="N145" s="20">
        <f>VLOOKUP(G145,'[7]2022年12月-2023年3月'!$A$4:$E$193,5,FALSE)</f>
        <v>66287.79</v>
      </c>
      <c r="O145" s="20">
        <f t="shared" si="31"/>
        <v>85305.83</v>
      </c>
      <c r="P145" s="86">
        <f>VLOOKUP(G145,[3]分布式发票数据!$A:$E,4,FALSE)</f>
        <v>38027</v>
      </c>
      <c r="Q145" s="86">
        <f>VLOOKUP(G145,[3]分布式发票数据!$A:$E,5,FALSE)</f>
        <v>13857.04</v>
      </c>
      <c r="R145" s="86">
        <f>VLOOKUP(G:G,[4]分布式发票数据!$A:$E,4,FALSE)</f>
        <v>43350</v>
      </c>
      <c r="S145" s="86">
        <f>VLOOKUP(G:G,[4]分布式发票数据!$A:$E,5,FALSE)</f>
        <v>15796.74</v>
      </c>
      <c r="T145" s="86">
        <f>VLOOKUP(G145,[5]分布式发票数据!$A$4:$E$193,4,FALSE)</f>
        <v>50735</v>
      </c>
      <c r="U145" s="86">
        <f>VLOOKUP(G145,[5]分布式发票数据!$A$4:$E$193,5,FALSE)</f>
        <v>18487.83</v>
      </c>
      <c r="V145" s="86">
        <f>VLOOKUP(G145,'[8]2023年4-6月'!$A$4:$E$193,5,FALSE)</f>
        <v>64153.59</v>
      </c>
      <c r="W145" s="86">
        <f t="shared" si="32"/>
        <v>82641.42</v>
      </c>
      <c r="X145" s="86">
        <f>VLOOKUP(G145,[6]分布式发票数据!$A$4:$D$193,4,FALSE)</f>
        <v>35449</v>
      </c>
      <c r="Y145" s="86">
        <f>VLOOKUP(G145,[6]分布式发票数据!$A$4:$E$193,5,FALSE)</f>
        <v>12917.62</v>
      </c>
      <c r="Z145" s="86">
        <f>VLOOKUP(G145,[9]分布式发票数据!$A$4:$E$193,4,FALSE)</f>
        <v>44873</v>
      </c>
      <c r="AA145" s="86">
        <f>VLOOKUP(G145,[9]分布式发票数据!$A$4:$E$193,5,FALSE)</f>
        <v>16351.72</v>
      </c>
      <c r="AB145" s="86">
        <f>VLOOKUP(G145,[10]分布式发票数据!$A:$D,4,FALSE)</f>
        <v>34555</v>
      </c>
      <c r="AC145" s="86">
        <f>VLOOKUP(G145,[10]分布式发票数据!$A:$E,5,FALSE)</f>
        <v>12591.84</v>
      </c>
      <c r="AD145" s="86">
        <f>VLOOKUP(G145,[12]sheet1!$G:$S,13,FALSE)</f>
        <v>47021</v>
      </c>
      <c r="AE145" s="86">
        <f>VLOOKUP(G145,[12]sheet1!$G:$X,18,FALSE)</f>
        <v>17134.45</v>
      </c>
      <c r="AF145" s="86">
        <f>VLOOKUP(G145,[11]Sheet1!$B:$E,4,FALSE)</f>
        <v>55784.27</v>
      </c>
      <c r="AG145" s="86">
        <f t="shared" si="28"/>
        <v>72918.72</v>
      </c>
      <c r="AH145" s="86">
        <f>VLOOKUP(G145,[13]Sheet1!$C$1:$H$65536,6,FALSE)</f>
        <v>29677</v>
      </c>
      <c r="AI145" s="86">
        <f>VLOOKUP(G145,[13]Sheet1!$C$1:$I$65536,7,FALSE)</f>
        <v>10814.3</v>
      </c>
      <c r="AJ145" s="86">
        <f>VLOOKUP(G145,[14]Sheet1!$E$1:$I$65536,5,FALSE)</f>
        <v>14411.15</v>
      </c>
      <c r="AK145" s="86">
        <f>VLOOKUP(G145,[15]Sheet1!$E$1:$I$65536,5,FALSE)</f>
        <v>22833.4</v>
      </c>
      <c r="AL145" s="92">
        <f t="shared" si="33"/>
        <v>37244.55</v>
      </c>
      <c r="AM145" s="92">
        <f t="shared" si="34"/>
        <v>48058.85</v>
      </c>
      <c r="AN145" s="1">
        <f>VLOOKUP(G145,[16]分布式营销结算明细接收数据!$E:$K,7,FALSE)</f>
        <v>20003</v>
      </c>
      <c r="AO145" s="1">
        <f>VLOOKUP(G145,[16]分布式营销结算明细接收数据!$E:$O,11,FALSE)</f>
        <v>7289.09</v>
      </c>
      <c r="AP145" s="1">
        <f>VLOOKUP(G145,[16]分布式营销结算明细接收数据!$E:$R,14,FALSE)</f>
        <v>9713.46</v>
      </c>
      <c r="AQ145" s="1">
        <f t="shared" si="29"/>
        <v>17002.55</v>
      </c>
      <c r="AR145" s="95">
        <f t="shared" si="30"/>
        <v>399603.32</v>
      </c>
    </row>
    <row r="146" s="40" customFormat="1" ht="16" customHeight="1" spans="1:44">
      <c r="A146" s="12">
        <v>141</v>
      </c>
      <c r="B146" s="56"/>
      <c r="C146" s="79"/>
      <c r="D146" s="103"/>
      <c r="E146" s="79"/>
      <c r="F146" s="110"/>
      <c r="G146" s="137" t="s">
        <v>300</v>
      </c>
      <c r="H146" s="58">
        <f>VLOOKUP(G146,[1]分布式发票数据!$A:$D,4)</f>
        <v>41220</v>
      </c>
      <c r="I146" s="58">
        <f>VLOOKUP(G146,[1]分布式发票数据!$A:$E,5,FALSE)</f>
        <v>15020.57</v>
      </c>
      <c r="J146" s="20">
        <f>VLOOKUP(G146,[2]分布式发票数据!$A:$D,4,FALSE)</f>
        <v>37852</v>
      </c>
      <c r="K146" s="20">
        <f>VLOOKUP(G146,[2]分布式发票数据!$A:$E,5,FALSE)</f>
        <v>13793.27</v>
      </c>
      <c r="L146" s="84">
        <v>51744</v>
      </c>
      <c r="M146" s="85">
        <v>18855.51</v>
      </c>
      <c r="N146" s="20">
        <f>VLOOKUP(G146,'[7]2022年12月-2023年3月'!$A$4:$E$193,5,FALSE)</f>
        <v>84019.48</v>
      </c>
      <c r="O146" s="20">
        <f t="shared" si="31"/>
        <v>102874.99</v>
      </c>
      <c r="P146" s="86">
        <f>VLOOKUP(G146,[3]分布式发票数据!$A:$E,4,FALSE)</f>
        <v>34582</v>
      </c>
      <c r="Q146" s="86">
        <f>VLOOKUP(G146,[3]分布式发票数据!$A:$E,5,FALSE)</f>
        <v>12601.68</v>
      </c>
      <c r="R146" s="86">
        <f>VLOOKUP(G:G,[4]分布式发票数据!$A:$E,4,FALSE)</f>
        <v>42874</v>
      </c>
      <c r="S146" s="86">
        <f>VLOOKUP(G:G,[4]分布式发票数据!$A:$E,5,FALSE)</f>
        <v>15623.29</v>
      </c>
      <c r="T146" s="86">
        <f>VLOOKUP(G146,[5]分布式发票数据!$A$4:$E$193,4,FALSE)</f>
        <v>49897</v>
      </c>
      <c r="U146" s="86">
        <f>VLOOKUP(G146,[5]分布式发票数据!$A$4:$E$193,5,FALSE)</f>
        <v>18182.47</v>
      </c>
      <c r="V146" s="86">
        <f>VLOOKUP(G146,'[8]2023年4-6月'!$A$4:$E$193,5,FALSE)</f>
        <v>61842.61</v>
      </c>
      <c r="W146" s="86">
        <f t="shared" si="32"/>
        <v>80025.08</v>
      </c>
      <c r="X146" s="86">
        <f>VLOOKUP(G146,[6]分布式发票数据!$A$4:$D$193,4,FALSE)</f>
        <v>41652</v>
      </c>
      <c r="Y146" s="86">
        <f>VLOOKUP(G146,[6]分布式发票数据!$A$4:$E$193,5,FALSE)</f>
        <v>15177.99</v>
      </c>
      <c r="Z146" s="86">
        <f>VLOOKUP(G146,[9]分布式发票数据!$A$4:$E$193,4,FALSE)</f>
        <v>43922</v>
      </c>
      <c r="AA146" s="86">
        <f>VLOOKUP(G146,[9]分布式发票数据!$A$4:$E$193,5,FALSE)</f>
        <v>16005.18</v>
      </c>
      <c r="AB146" s="86">
        <f>VLOOKUP(G146,[10]分布式发票数据!$A:$D,4,FALSE)</f>
        <v>37756</v>
      </c>
      <c r="AC146" s="86">
        <f>VLOOKUP(G146,[10]分布式发票数据!$A:$E,5,FALSE)</f>
        <v>13758.29</v>
      </c>
      <c r="AD146" s="86">
        <f>VLOOKUP(G146,[12]sheet1!$G:$S,13,FALSE)</f>
        <v>47692</v>
      </c>
      <c r="AE146" s="86">
        <f>VLOOKUP(G146,[12]sheet1!$G:$X,18,FALSE)</f>
        <v>17378.96</v>
      </c>
      <c r="AF146" s="86">
        <f>VLOOKUP(G146,[11]Sheet1!$B:$E,4,FALSE)</f>
        <v>59889.04</v>
      </c>
      <c r="AG146" s="86">
        <f t="shared" si="28"/>
        <v>77268</v>
      </c>
      <c r="AH146" s="86">
        <f>VLOOKUP(G146,[13]Sheet1!$C$1:$H$65536,6,FALSE)</f>
        <v>42310</v>
      </c>
      <c r="AI146" s="86">
        <f>VLOOKUP(G146,[13]Sheet1!$C$1:$I$65536,7,FALSE)</f>
        <v>15417.76</v>
      </c>
      <c r="AJ146" s="86">
        <f>VLOOKUP(G146,[14]Sheet1!$E$1:$I$65536,5,FALSE)</f>
        <v>20545.74</v>
      </c>
      <c r="AK146" s="86">
        <f>VLOOKUP(G146,[15]Sheet1!$E$1:$I$65536,5,FALSE)</f>
        <v>23159.24</v>
      </c>
      <c r="AL146" s="92">
        <f t="shared" si="33"/>
        <v>43704.98</v>
      </c>
      <c r="AM146" s="92">
        <f t="shared" si="34"/>
        <v>59122.74</v>
      </c>
      <c r="AN146" s="1">
        <f>VLOOKUP(G146,[16]分布式营销结算明细接收数据!$E:$K,7,FALSE)</f>
        <v>34451</v>
      </c>
      <c r="AO146" s="1">
        <f>VLOOKUP(G146,[16]分布式营销结算明细接收数据!$E:$O,11,FALSE)</f>
        <v>12553.94</v>
      </c>
      <c r="AP146" s="1">
        <f>VLOOKUP(G146,[16]分布式营销结算明细接收数据!$E:$R,14,FALSE)</f>
        <v>16729.41</v>
      </c>
      <c r="AQ146" s="1">
        <f t="shared" si="29"/>
        <v>29283.35</v>
      </c>
      <c r="AR146" s="95">
        <f t="shared" si="30"/>
        <v>450554.43</v>
      </c>
    </row>
    <row r="147" s="40" customFormat="1" ht="16" customHeight="1" spans="1:44">
      <c r="A147" s="12">
        <v>142</v>
      </c>
      <c r="B147" s="56"/>
      <c r="C147" s="79"/>
      <c r="D147" s="103"/>
      <c r="E147" s="79"/>
      <c r="F147" s="110"/>
      <c r="G147" s="137" t="s">
        <v>301</v>
      </c>
      <c r="H147" s="58">
        <f>VLOOKUP(G147,[1]分布式发票数据!$A:$D,4)</f>
        <v>40036</v>
      </c>
      <c r="I147" s="58">
        <f>VLOOKUP(G147,[1]分布式发票数据!$A:$E,5,FALSE)</f>
        <v>14589.12</v>
      </c>
      <c r="J147" s="20">
        <f>VLOOKUP(G147,[2]分布式发票数据!$A:$D,4,FALSE)</f>
        <v>36936</v>
      </c>
      <c r="K147" s="20">
        <f>VLOOKUP(G147,[2]分布式发票数据!$A:$E,5,FALSE)</f>
        <v>13459.48</v>
      </c>
      <c r="L147" s="84">
        <v>49376</v>
      </c>
      <c r="M147" s="85">
        <v>17992.61</v>
      </c>
      <c r="N147" s="20">
        <f>VLOOKUP(G147,'[7]2022年12月-2023年3月'!$A$4:$E$193,5,FALSE)</f>
        <v>80275.51</v>
      </c>
      <c r="O147" s="20">
        <f t="shared" si="31"/>
        <v>98268.12</v>
      </c>
      <c r="P147" s="86">
        <f>VLOOKUP(G147,[3]分布式发票数据!$A:$E,4,FALSE)</f>
        <v>36516</v>
      </c>
      <c r="Q147" s="86">
        <f>VLOOKUP(G147,[3]分布式发票数据!$A:$E,5,FALSE)</f>
        <v>13306.43</v>
      </c>
      <c r="R147" s="86">
        <f>VLOOKUP(G:G,[4]分布式发票数据!$A:$E,4,FALSE)</f>
        <v>41384</v>
      </c>
      <c r="S147" s="86">
        <f>VLOOKUP(G:G,[4]分布式发票数据!$A:$E,5,FALSE)</f>
        <v>15080.33</v>
      </c>
      <c r="T147" s="86">
        <f>VLOOKUP(G147,[5]分布式发票数据!$A$4:$E$193,4,FALSE)</f>
        <v>50807</v>
      </c>
      <c r="U147" s="86">
        <f>VLOOKUP(G147,[5]分布式发票数据!$A$4:$E$193,5,FALSE)</f>
        <v>18514.07</v>
      </c>
      <c r="V147" s="86">
        <f>VLOOKUP(G147,'[8]2023年4-6月'!$A$4:$E$193,5,FALSE)</f>
        <v>62500.12</v>
      </c>
      <c r="W147" s="86">
        <f t="shared" si="32"/>
        <v>81014.19</v>
      </c>
      <c r="X147" s="86">
        <f>VLOOKUP(G147,[6]分布式发票数据!$A$4:$D$193,4,FALSE)</f>
        <v>42752</v>
      </c>
      <c r="Y147" s="86">
        <f>VLOOKUP(G147,[6]分布式发票数据!$A$4:$E$193,5,FALSE)</f>
        <v>15578.83</v>
      </c>
      <c r="Z147" s="86">
        <f>VLOOKUP(G147,[9]分布式发票数据!$A$4:$E$193,4,FALSE)</f>
        <v>44380</v>
      </c>
      <c r="AA147" s="86">
        <f>VLOOKUP(G147,[9]分布式发票数据!$A$4:$E$193,5,FALSE)</f>
        <v>16172.07</v>
      </c>
      <c r="AB147" s="86">
        <f>VLOOKUP(G147,[10]分布式发票数据!$A:$D,4,FALSE)</f>
        <v>39062</v>
      </c>
      <c r="AC147" s="86">
        <f>VLOOKUP(G147,[10]分布式发票数据!$A:$E,5,FALSE)</f>
        <v>14234.19</v>
      </c>
      <c r="AD147" s="86">
        <f>VLOOKUP(G147,[12]sheet1!$G:$S,13,FALSE)</f>
        <v>49987</v>
      </c>
      <c r="AE147" s="86">
        <f>VLOOKUP(G147,[12]sheet1!$G:$X,18,FALSE)</f>
        <v>18215.26</v>
      </c>
      <c r="AF147" s="86">
        <f>VLOOKUP(G147,[11]Sheet1!$B:$E,4,FALSE)</f>
        <v>61279.81</v>
      </c>
      <c r="AG147" s="86">
        <f t="shared" si="28"/>
        <v>79495.07</v>
      </c>
      <c r="AH147" s="86">
        <f>VLOOKUP(G147,[13]Sheet1!$C$1:$H$65536,6,FALSE)</f>
        <v>42912</v>
      </c>
      <c r="AI147" s="86">
        <f>VLOOKUP(G147,[13]Sheet1!$C$1:$I$65536,7,FALSE)</f>
        <v>15637.13</v>
      </c>
      <c r="AJ147" s="86">
        <f>VLOOKUP(G147,[14]Sheet1!$E$1:$I$65536,5,FALSE)</f>
        <v>20838.07</v>
      </c>
      <c r="AK147" s="86">
        <f>VLOOKUP(G147,[15]Sheet1!$E$1:$I$65536,5,FALSE)</f>
        <v>24273.69</v>
      </c>
      <c r="AL147" s="92">
        <f t="shared" si="33"/>
        <v>45111.76</v>
      </c>
      <c r="AM147" s="92">
        <f t="shared" si="34"/>
        <v>60748.89</v>
      </c>
      <c r="AN147" s="1">
        <f>VLOOKUP(G147,[16]分布式营销结算明细接收数据!$E:$K,7,FALSE)</f>
        <v>33425</v>
      </c>
      <c r="AO147" s="1">
        <f>VLOOKUP(G147,[16]分布式营销结算明细接收数据!$E:$O,11,FALSE)</f>
        <v>12180.07</v>
      </c>
      <c r="AP147" s="1">
        <f>VLOOKUP(G147,[16]分布式营销结算明细接收数据!$E:$R,14,FALSE)</f>
        <v>16231.18</v>
      </c>
      <c r="AQ147" s="1">
        <f t="shared" si="29"/>
        <v>28411.25</v>
      </c>
      <c r="AR147" s="95">
        <f t="shared" si="30"/>
        <v>450357.97</v>
      </c>
    </row>
    <row r="148" s="40" customFormat="1" ht="16" customHeight="1" spans="1:44">
      <c r="A148" s="12">
        <v>143</v>
      </c>
      <c r="B148" s="56"/>
      <c r="C148" s="79"/>
      <c r="D148" s="103"/>
      <c r="E148" s="79"/>
      <c r="F148" s="110"/>
      <c r="G148" s="134" t="s">
        <v>302</v>
      </c>
      <c r="H148" s="58">
        <f>VLOOKUP(G148,[1]分布式发票数据!$A:$D,4)</f>
        <v>44144</v>
      </c>
      <c r="I148" s="58">
        <f>VLOOKUP(G148,[1]分布式发票数据!$A:$E,5,FALSE)</f>
        <v>16086.07</v>
      </c>
      <c r="J148" s="20">
        <f>VLOOKUP(G148,[2]分布式发票数据!$A:$D,4,FALSE)</f>
        <v>38944</v>
      </c>
      <c r="K148" s="20">
        <f>VLOOKUP(G148,[2]分布式发票数据!$A:$E,5,FALSE)</f>
        <v>14191.19</v>
      </c>
      <c r="L148" s="84">
        <v>52853</v>
      </c>
      <c r="M148" s="85">
        <v>19259.63</v>
      </c>
      <c r="N148" s="20">
        <f>VLOOKUP(G148,'[7]2022年12月-2023年3月'!$A$4:$E$193,5,FALSE)</f>
        <v>87674.6</v>
      </c>
      <c r="O148" s="20">
        <f t="shared" si="31"/>
        <v>106934.23</v>
      </c>
      <c r="P148" s="86">
        <f>VLOOKUP(G148,[3]分布式发票数据!$A:$E,4,FALSE)</f>
        <v>39941</v>
      </c>
      <c r="Q148" s="86">
        <f>VLOOKUP(G148,[3]分布式发票数据!$A:$E,5,FALSE)</f>
        <v>14554.5</v>
      </c>
      <c r="R148" s="86">
        <f>VLOOKUP(G:G,[4]分布式发票数据!$A:$E,4,FALSE)</f>
        <v>43813</v>
      </c>
      <c r="S148" s="86">
        <f>VLOOKUP(G:G,[4]分布式发票数据!$A:$E,5,FALSE)</f>
        <v>15965.46</v>
      </c>
      <c r="T148" s="86">
        <f>VLOOKUP(G148,[5]分布式发票数据!$A$4:$E$193,4,FALSE)</f>
        <v>50587</v>
      </c>
      <c r="U148" s="86">
        <f>VLOOKUP(G148,[5]分布式发票数据!$A$4:$E$193,5,FALSE)</f>
        <v>18433.9</v>
      </c>
      <c r="V148" s="86">
        <f>VLOOKUP(G148,'[8]2023年4-6月'!$A$4:$E$193,5,FALSE)</f>
        <v>65235.99</v>
      </c>
      <c r="W148" s="86">
        <f t="shared" si="32"/>
        <v>83669.89</v>
      </c>
      <c r="X148" s="86">
        <f>VLOOKUP(G148,[6]分布式发票数据!$A$4:$D$193,4,FALSE)</f>
        <v>42630</v>
      </c>
      <c r="Y148" s="86">
        <f>VLOOKUP(G148,[6]分布式发票数据!$A$4:$E$193,5,FALSE)</f>
        <v>15534.37</v>
      </c>
      <c r="Z148" s="86">
        <f>VLOOKUP(G148,[9]分布式发票数据!$A$4:$E$193,4,FALSE)</f>
        <v>45329</v>
      </c>
      <c r="AA148" s="86">
        <f>VLOOKUP(G148,[9]分布式发票数据!$A$4:$E$193,5,FALSE)</f>
        <v>16517.89</v>
      </c>
      <c r="AB148" s="86">
        <f>VLOOKUP(G148,[10]分布式发票数据!$A:$D,4,FALSE)</f>
        <v>38868</v>
      </c>
      <c r="AC148" s="86">
        <f>VLOOKUP(G148,[10]分布式发票数据!$A:$E,5,FALSE)</f>
        <v>14163.5</v>
      </c>
      <c r="AD148" s="86">
        <f>VLOOKUP(G148,[12]sheet1!$G:$S,13,FALSE)</f>
        <v>49438</v>
      </c>
      <c r="AE148" s="86">
        <f>VLOOKUP(G148,[12]sheet1!$G:$X,18,FALSE)</f>
        <v>18015.21</v>
      </c>
      <c r="AF148" s="86">
        <f>VLOOKUP(G148,[11]Sheet1!$B:$E,4,FALSE)</f>
        <v>61587.19</v>
      </c>
      <c r="AG148" s="86">
        <f t="shared" si="28"/>
        <v>79602.4</v>
      </c>
      <c r="AH148" s="86">
        <f>VLOOKUP(G148,[13]Sheet1!$C$1:$H$65536,6,FALSE)</f>
        <v>43781</v>
      </c>
      <c r="AI148" s="86">
        <f>VLOOKUP(G148,[13]Sheet1!$C$1:$I$65536,7,FALSE)</f>
        <v>15953.8</v>
      </c>
      <c r="AJ148" s="86">
        <f>VLOOKUP(G148,[14]Sheet1!$E$1:$I$65536,5,FALSE)</f>
        <v>21260.05</v>
      </c>
      <c r="AK148" s="86">
        <f>VLOOKUP(G148,[15]Sheet1!$E$1:$I$65536,5,FALSE)</f>
        <v>24007.09</v>
      </c>
      <c r="AL148" s="92">
        <f t="shared" si="33"/>
        <v>45267.14</v>
      </c>
      <c r="AM148" s="92">
        <f t="shared" si="34"/>
        <v>61220.94</v>
      </c>
      <c r="AN148" s="1">
        <f>VLOOKUP(G148,[16]分布式营销结算明细接收数据!$E:$K,7,FALSE)</f>
        <v>37830</v>
      </c>
      <c r="AO148" s="1">
        <f>VLOOKUP(G148,[16]分布式营销结算明细接收数据!$E:$O,11,FALSE)</f>
        <v>13785.25</v>
      </c>
      <c r="AP148" s="1">
        <f>VLOOKUP(G148,[16]分布式营销结算明细接收数据!$E:$R,14,FALSE)</f>
        <v>18370.25</v>
      </c>
      <c r="AQ148" s="1">
        <f t="shared" si="29"/>
        <v>32155.5</v>
      </c>
      <c r="AR148" s="95">
        <f t="shared" si="30"/>
        <v>470595.94</v>
      </c>
    </row>
    <row r="149" s="40" customFormat="1" ht="16" customHeight="1" spans="1:44">
      <c r="A149" s="12">
        <v>144</v>
      </c>
      <c r="B149" s="56"/>
      <c r="C149" s="79"/>
      <c r="D149" s="103"/>
      <c r="E149" s="79"/>
      <c r="F149" s="110"/>
      <c r="G149" s="137" t="s">
        <v>303</v>
      </c>
      <c r="H149" s="58">
        <f>VLOOKUP(G149,[1]分布式发票数据!$A:$D,4)</f>
        <v>33179</v>
      </c>
      <c r="I149" s="58">
        <f>VLOOKUP(G149,[1]分布式发票数据!$A:$E,5,FALSE)</f>
        <v>12090.43</v>
      </c>
      <c r="J149" s="20">
        <f>VLOOKUP(G149,[2]分布式发票数据!$A:$D,4,FALSE)</f>
        <v>31434</v>
      </c>
      <c r="K149" s="20">
        <f>VLOOKUP(G149,[2]分布式发票数据!$A:$E,5,FALSE)</f>
        <v>11454.55</v>
      </c>
      <c r="L149" s="84">
        <v>47735</v>
      </c>
      <c r="M149" s="85">
        <v>17394.63</v>
      </c>
      <c r="N149" s="20">
        <f>VLOOKUP(G149,'[7]2022年12月-2023年3月'!$A$4:$E$193,5,FALSE)</f>
        <v>70190.57</v>
      </c>
      <c r="O149" s="20">
        <f t="shared" si="31"/>
        <v>87585.2</v>
      </c>
      <c r="P149" s="86">
        <f>VLOOKUP(G149,[3]分布式发票数据!$A:$E,4,FALSE)</f>
        <v>35965</v>
      </c>
      <c r="Q149" s="86">
        <f>VLOOKUP(G149,[3]分布式发票数据!$A:$E,5,FALSE)</f>
        <v>13105.65</v>
      </c>
      <c r="R149" s="86">
        <f>VLOOKUP(G:G,[4]分布式发票数据!$A:$E,4,FALSE)</f>
        <v>41660</v>
      </c>
      <c r="S149" s="86">
        <f>VLOOKUP(G:G,[4]分布式发票数据!$A:$E,5,FALSE)</f>
        <v>15180.9</v>
      </c>
      <c r="T149" s="86">
        <f>VLOOKUP(G149,[5]分布式发票数据!$A$4:$E$193,4,FALSE)</f>
        <v>48324</v>
      </c>
      <c r="U149" s="86">
        <f>VLOOKUP(G149,[5]分布式发票数据!$A$4:$E$193,5,FALSE)</f>
        <v>17609.27</v>
      </c>
      <c r="V149" s="86">
        <f>VLOOKUP(G149,'[8]2023年4-6月'!$A$4:$E$193,5,FALSE)</f>
        <v>61160.83</v>
      </c>
      <c r="W149" s="86">
        <f t="shared" si="32"/>
        <v>78770.1</v>
      </c>
      <c r="X149" s="86">
        <f>VLOOKUP(G149,[6]分布式发票数据!$A$4:$D$193,4,FALSE)</f>
        <v>42647</v>
      </c>
      <c r="Y149" s="86">
        <f>VLOOKUP(G149,[6]分布式发票数据!$A$4:$E$193,5,FALSE)</f>
        <v>15540.57</v>
      </c>
      <c r="Z149" s="86">
        <f>VLOOKUP(G149,[9]分布式发票数据!$A$4:$E$193,4,FALSE)</f>
        <v>45056</v>
      </c>
      <c r="AA149" s="86">
        <f>VLOOKUP(G149,[9]分布式发票数据!$A$4:$E$193,5,FALSE)</f>
        <v>16418.41</v>
      </c>
      <c r="AB149" s="86">
        <f>VLOOKUP(G149,[10]分布式发票数据!$A:$D,4,FALSE)</f>
        <v>37712</v>
      </c>
      <c r="AC149" s="86">
        <f>VLOOKUP(G149,[10]分布式发票数据!$A:$E,5,FALSE)</f>
        <v>13742.25</v>
      </c>
      <c r="AD149" s="86">
        <f>VLOOKUP(G149,[12]sheet1!$G:$S,13,FALSE)</f>
        <v>47096</v>
      </c>
      <c r="AE149" s="86">
        <f>VLOOKUP(G149,[12]sheet1!$G:$X,18,FALSE)</f>
        <v>17161.78</v>
      </c>
      <c r="AF149" s="86">
        <f>VLOOKUP(G149,[11]Sheet1!$B:$E,4,FALSE)</f>
        <v>60901.52</v>
      </c>
      <c r="AG149" s="86">
        <f t="shared" si="28"/>
        <v>78063.3</v>
      </c>
      <c r="AH149" s="86">
        <f>VLOOKUP(G149,[13]Sheet1!$C$1:$H$65536,6,FALSE)</f>
        <v>39752</v>
      </c>
      <c r="AI149" s="86">
        <f>VLOOKUP(G149,[13]Sheet1!$C$1:$I$65536,7,FALSE)</f>
        <v>14485.63</v>
      </c>
      <c r="AJ149" s="86">
        <f>VLOOKUP(G149,[14]Sheet1!$E$1:$I$65536,5,FALSE)</f>
        <v>19303.57</v>
      </c>
      <c r="AK149" s="86">
        <f>VLOOKUP(G149,[15]Sheet1!$E$1:$I$65536,5,FALSE)</f>
        <v>22869.82</v>
      </c>
      <c r="AL149" s="92">
        <f t="shared" si="33"/>
        <v>42173.39</v>
      </c>
      <c r="AM149" s="92">
        <f t="shared" si="34"/>
        <v>56659.02</v>
      </c>
      <c r="AN149" s="1">
        <f>VLOOKUP(G149,[16]分布式营销结算明细接收数据!$E:$K,7,FALSE)</f>
        <v>29144</v>
      </c>
      <c r="AO149" s="1">
        <f>VLOOKUP(G149,[16]分布式营销结算明细接收数据!$E:$O,11,FALSE)</f>
        <v>10620.07</v>
      </c>
      <c r="AP149" s="1">
        <f>VLOOKUP(G149,[16]分布式营销结算明细接收数据!$E:$R,14,FALSE)</f>
        <v>14152.33</v>
      </c>
      <c r="AQ149" s="1">
        <f t="shared" si="29"/>
        <v>24772.4</v>
      </c>
      <c r="AR149" s="95">
        <f t="shared" si="30"/>
        <v>423382.78</v>
      </c>
    </row>
    <row r="150" s="40" customFormat="1" ht="16" customHeight="1" spans="1:44">
      <c r="A150" s="12">
        <v>145</v>
      </c>
      <c r="B150" s="56"/>
      <c r="C150" s="79" t="s">
        <v>304</v>
      </c>
      <c r="D150" s="107"/>
      <c r="E150" s="79">
        <v>420</v>
      </c>
      <c r="F150" s="111"/>
      <c r="G150" s="137" t="s">
        <v>305</v>
      </c>
      <c r="H150" s="58">
        <f>VLOOKUP(G150,[1]分布式发票数据!$A:$D,4)</f>
        <v>41710</v>
      </c>
      <c r="I150" s="58">
        <f>VLOOKUP(G150,[1]分布式发票数据!$A:$E,5,FALSE)</f>
        <v>15199.12</v>
      </c>
      <c r="J150" s="20">
        <f>VLOOKUP(G150,[2]分布式发票数据!$A:$D,4,FALSE)</f>
        <v>37834</v>
      </c>
      <c r="K150" s="20">
        <f>VLOOKUP(G150,[2]分布式发票数据!$A:$E,5,FALSE)</f>
        <v>13786.71</v>
      </c>
      <c r="L150" s="84">
        <v>51731</v>
      </c>
      <c r="M150" s="85">
        <v>18850.78</v>
      </c>
      <c r="N150" s="20">
        <f>VLOOKUP(G150,'[7]2022年12月-2023年3月'!$A$4:$E$193,5,FALSE)</f>
        <v>83754.35</v>
      </c>
      <c r="O150" s="20">
        <f t="shared" si="31"/>
        <v>102605.13</v>
      </c>
      <c r="P150" s="86">
        <f>VLOOKUP(G150,[3]分布式发票数据!$A:$E,4,FALSE)</f>
        <v>39601</v>
      </c>
      <c r="Q150" s="86">
        <f>VLOOKUP(G150,[3]分布式发票数据!$A:$E,5,FALSE)</f>
        <v>14430.6</v>
      </c>
      <c r="R150" s="86">
        <f>VLOOKUP(G:G,[4]分布式发票数据!$A:$E,4,FALSE)</f>
        <v>42612</v>
      </c>
      <c r="S150" s="86">
        <f>VLOOKUP(G:G,[4]分布式发票数据!$A:$E,5,FALSE)</f>
        <v>15527.81</v>
      </c>
      <c r="T150" s="86">
        <f>VLOOKUP(G150,[5]分布式发票数据!$A$4:$E$193,4,FALSE)</f>
        <v>50099</v>
      </c>
      <c r="U150" s="86">
        <f>VLOOKUP(G150,[5]分布式发票数据!$A$4:$E$193,5,FALSE)</f>
        <v>18256.08</v>
      </c>
      <c r="V150" s="86">
        <f>VLOOKUP(G150,'[8]2023年4-6月'!$A$4:$E$193,5,FALSE)</f>
        <v>64250.71</v>
      </c>
      <c r="W150" s="86">
        <f t="shared" si="32"/>
        <v>82506.79</v>
      </c>
      <c r="X150" s="86">
        <f>VLOOKUP(G150,[6]分布式发票数据!$A$4:$D$193,4,FALSE)</f>
        <v>41754</v>
      </c>
      <c r="Y150" s="86">
        <f>VLOOKUP(G150,[6]分布式发票数据!$A$4:$E$193,5,FALSE)</f>
        <v>15215.16</v>
      </c>
      <c r="Z150" s="86">
        <f>VLOOKUP(G150,[9]分布式发票数据!$A$4:$E$193,4,FALSE)</f>
        <v>44219</v>
      </c>
      <c r="AA150" s="86">
        <f>VLOOKUP(G150,[9]分布式发票数据!$A$4:$E$193,5,FALSE)</f>
        <v>16113.4</v>
      </c>
      <c r="AB150" s="86">
        <f>VLOOKUP(G150,[10]分布式发票数据!$A:$D,4,FALSE)</f>
        <v>38032</v>
      </c>
      <c r="AC150" s="86">
        <f>VLOOKUP(G150,[10]分布式发票数据!$A:$E,5,FALSE)</f>
        <v>13858.86</v>
      </c>
      <c r="AD150" s="86">
        <f>VLOOKUP(G150,[12]sheet1!$G:$S,13,FALSE)</f>
        <v>47560</v>
      </c>
      <c r="AE150" s="86">
        <f>VLOOKUP(G150,[12]sheet1!$G:$X,18,FALSE)</f>
        <v>17330.86</v>
      </c>
      <c r="AF150" s="86">
        <f>VLOOKUP(G150,[11]Sheet1!$B:$E,4,FALSE)</f>
        <v>60216.83</v>
      </c>
      <c r="AG150" s="86">
        <f t="shared" si="28"/>
        <v>77547.69</v>
      </c>
      <c r="AH150" s="86">
        <f>VLOOKUP(G150,[13]Sheet1!$C$1:$H$65536,6,FALSE)</f>
        <v>41161</v>
      </c>
      <c r="AI150" s="86">
        <f>VLOOKUP(G150,[13]Sheet1!$C$1:$I$65536,7,FALSE)</f>
        <v>14999.07</v>
      </c>
      <c r="AJ150" s="86">
        <f>VLOOKUP(G150,[14]Sheet1!$E$1:$I$65536,5,FALSE)</f>
        <v>19987.78</v>
      </c>
      <c r="AK150" s="86">
        <f>VLOOKUP(G150,[15]Sheet1!$E$1:$I$65536,5,FALSE)</f>
        <v>23095.14</v>
      </c>
      <c r="AL150" s="92">
        <f t="shared" si="33"/>
        <v>43082.92</v>
      </c>
      <c r="AM150" s="92">
        <f t="shared" si="34"/>
        <v>58081.99</v>
      </c>
      <c r="AN150" s="1">
        <f>VLOOKUP(G150,[16]分布式营销结算明细接收数据!$E:$K,7,FALSE)</f>
        <v>34912</v>
      </c>
      <c r="AO150" s="1">
        <f>VLOOKUP(G150,[16]分布式营销结算明细接收数据!$E:$O,11,FALSE)</f>
        <v>12721.93</v>
      </c>
      <c r="AP150" s="1">
        <f>VLOOKUP(G150,[16]分布式营销结算明细接收数据!$E:$R,14,FALSE)</f>
        <v>16953.27</v>
      </c>
      <c r="AQ150" s="1">
        <f t="shared" si="29"/>
        <v>29675.2</v>
      </c>
      <c r="AR150" s="95">
        <f t="shared" si="30"/>
        <v>454548.46</v>
      </c>
    </row>
    <row r="151" ht="16" customHeight="1" spans="1:44">
      <c r="A151" s="12">
        <v>146</v>
      </c>
      <c r="B151" s="69" t="s">
        <v>306</v>
      </c>
      <c r="C151" s="56" t="s">
        <v>307</v>
      </c>
      <c r="D151" s="56"/>
      <c r="E151" s="56"/>
      <c r="F151" s="57">
        <v>300</v>
      </c>
      <c r="G151" s="30" t="s">
        <v>308</v>
      </c>
      <c r="H151" s="58">
        <f>VLOOKUP(G151,[1]分布式发票数据!$A:$D,4)</f>
        <v>25693</v>
      </c>
      <c r="I151" s="58">
        <f>VLOOKUP(G151,[1]分布式发票数据!$A:$E,5,FALSE)</f>
        <v>9362.53</v>
      </c>
      <c r="J151" s="20">
        <f>VLOOKUP(G151,[2]分布式发票数据!$A:$D,4,FALSE)</f>
        <v>25572</v>
      </c>
      <c r="K151" s="20">
        <f>VLOOKUP(G151,[2]分布式发票数据!$A:$E,5,FALSE)</f>
        <v>9318.44</v>
      </c>
      <c r="L151" s="84">
        <v>38267</v>
      </c>
      <c r="M151" s="85">
        <v>13944.49</v>
      </c>
      <c r="N151" s="20">
        <f>VLOOKUP(G151,'[7]2022年12月-2023年3月'!$A$4:$E$193,5,FALSE)</f>
        <v>71165.82</v>
      </c>
      <c r="O151" s="20">
        <f t="shared" si="31"/>
        <v>85110.31</v>
      </c>
      <c r="P151" s="86">
        <f>VLOOKUP(G151,[3]分布式发票数据!$A:$E,4,FALSE)</f>
        <v>29110</v>
      </c>
      <c r="Q151" s="86">
        <f>VLOOKUP(G151,[3]分布式发票数据!$A:$E,5,FALSE)</f>
        <v>10607.68</v>
      </c>
      <c r="R151" s="86">
        <f>VLOOKUP(G:G,[4]分布式发票数据!$A:$E,4,FALSE)</f>
        <v>34080</v>
      </c>
      <c r="S151" s="86">
        <f>VLOOKUP(G:G,[4]分布式发票数据!$A:$E,5,FALSE)</f>
        <v>12418.75</v>
      </c>
      <c r="T151" s="86">
        <f>VLOOKUP(G151,[5]分布式发票数据!$A$4:$E$193,4,FALSE)</f>
        <v>40000</v>
      </c>
      <c r="U151" s="86">
        <f>VLOOKUP(G151,[5]分布式发票数据!$A$4:$E$193,5,FALSE)</f>
        <v>14576</v>
      </c>
      <c r="V151" s="86">
        <f>VLOOKUP(G151,'[8]2023年4-6月'!$A$4:$E$193,5,FALSE)</f>
        <v>63523.77</v>
      </c>
      <c r="W151" s="86">
        <f t="shared" si="32"/>
        <v>78099.77</v>
      </c>
      <c r="X151" s="86">
        <f>VLOOKUP(G151,[6]分布式发票数据!$A$4:$D$193,4,FALSE)</f>
        <v>31692</v>
      </c>
      <c r="Y151" s="86">
        <f>VLOOKUP(G151,[6]分布式发票数据!$A$4:$E$193,5,FALSE)</f>
        <v>11548.56</v>
      </c>
      <c r="Z151" s="86">
        <f>VLOOKUP(G151,[9]分布式发票数据!$A$4:$E$193,4,FALSE)</f>
        <v>27500</v>
      </c>
      <c r="AA151" s="86">
        <f>VLOOKUP(G151,[9]分布式发票数据!$A$4:$E$193,5,FALSE)</f>
        <v>10021</v>
      </c>
      <c r="AB151" s="86">
        <f>VLOOKUP(G151,[10]分布式发票数据!$A:$D,4,FALSE)</f>
        <v>25644</v>
      </c>
      <c r="AC151" s="86">
        <f>VLOOKUP(G151,[10]分布式发票数据!$A:$E,5,FALSE)</f>
        <v>9344.67</v>
      </c>
      <c r="AD151" s="86">
        <f>VLOOKUP(G151,[12]sheet1!$G:$S,13,FALSE)</f>
        <v>30851</v>
      </c>
      <c r="AE151" s="86">
        <f>VLOOKUP(G151,[12]sheet1!$G:$X,18,FALSE)</f>
        <v>11242.1</v>
      </c>
      <c r="AF151" s="86">
        <f>VLOOKUP(G151,[11]Sheet1!$B:$E,4,FALSE)</f>
        <v>52225.05</v>
      </c>
      <c r="AG151" s="86">
        <f t="shared" si="28"/>
        <v>63467.15</v>
      </c>
      <c r="AH151" s="86">
        <f>VLOOKUP(G151,[13]Sheet1!$C$1:$H$65536,6,FALSE)</f>
        <v>28475</v>
      </c>
      <c r="AI151" s="86">
        <f>VLOOKUP(G151,[13]Sheet1!$C$1:$I$65536,7,FALSE)</f>
        <v>10376.29</v>
      </c>
      <c r="AJ151" s="86">
        <f>VLOOKUP(G151,[14]Sheet1!$E$1:$I$65536,5,FALSE)</f>
        <v>17529.21</v>
      </c>
      <c r="AK151" s="86">
        <f>VLOOKUP(G151,[15]Sheet1!$E$1:$I$65536,5,FALSE)</f>
        <v>18991.88</v>
      </c>
      <c r="AL151" s="92">
        <f t="shared" si="33"/>
        <v>36521.09</v>
      </c>
      <c r="AM151" s="92">
        <f t="shared" si="34"/>
        <v>46897.38</v>
      </c>
      <c r="AN151" s="1">
        <f>VLOOKUP(G151,[16]分布式营销结算明细接收数据!$E:$K,7,FALSE)</f>
        <v>16841</v>
      </c>
      <c r="AO151" s="1">
        <f>VLOOKUP(G151,[16]分布式营销结算明细接收数据!$E:$O,11,FALSE)</f>
        <v>6136.86</v>
      </c>
      <c r="AP151" s="1">
        <f>VLOOKUP(G151,[16]分布式营销结算明细接收数据!$E:$R,14,FALSE)</f>
        <v>10367.32</v>
      </c>
      <c r="AQ151" s="1">
        <f t="shared" si="29"/>
        <v>16504.18</v>
      </c>
      <c r="AR151" s="95">
        <f t="shared" si="30"/>
        <v>362700.42</v>
      </c>
    </row>
    <row r="152" ht="16" customHeight="1" spans="1:44">
      <c r="A152" s="12">
        <v>147</v>
      </c>
      <c r="B152" s="100"/>
      <c r="C152" s="56" t="s">
        <v>309</v>
      </c>
      <c r="D152" s="56"/>
      <c r="E152" s="56"/>
      <c r="F152" s="57">
        <v>300</v>
      </c>
      <c r="G152" s="30" t="s">
        <v>310</v>
      </c>
      <c r="H152" s="58">
        <f>VLOOKUP(G152,[1]分布式发票数据!$A:$D,4)</f>
        <v>36312</v>
      </c>
      <c r="I152" s="58">
        <f>VLOOKUP(G152,[1]分布式发票数据!$A:$E,5,FALSE)</f>
        <v>13232.09</v>
      </c>
      <c r="J152" s="20">
        <f>VLOOKUP(G152,[2]分布式发票数据!$A:$D,4,FALSE)</f>
        <v>32825</v>
      </c>
      <c r="K152" s="20">
        <f>VLOOKUP(G152,[2]分布式发票数据!$A:$E,5,FALSE)</f>
        <v>11961.43</v>
      </c>
      <c r="L152" s="84">
        <v>48010</v>
      </c>
      <c r="M152" s="85">
        <v>17494.84</v>
      </c>
      <c r="N152" s="20">
        <f>VLOOKUP(G152,'[7]2022年12月-2023年3月'!$A$4:$E$193,5,FALSE)</f>
        <v>95599.61</v>
      </c>
      <c r="O152" s="20">
        <f t="shared" si="31"/>
        <v>113094.45</v>
      </c>
      <c r="P152" s="86">
        <f>VLOOKUP(G152,[3]分布式发票数据!$A:$E,4,FALSE)</f>
        <v>34904</v>
      </c>
      <c r="Q152" s="86">
        <f>VLOOKUP(G152,[3]分布式发票数据!$A:$E,5,FALSE)</f>
        <v>12719.02</v>
      </c>
      <c r="R152" s="86">
        <f>VLOOKUP(G:G,[4]分布式发票数据!$A:$E,4,FALSE)</f>
        <v>38830</v>
      </c>
      <c r="S152" s="86">
        <f>VLOOKUP(G:G,[4]分布式发票数据!$A:$E,5,FALSE)</f>
        <v>14149.65</v>
      </c>
      <c r="T152" s="86">
        <f>VLOOKUP(G152,[5]分布式发票数据!$A$4:$E$193,4,FALSE)</f>
        <v>45908</v>
      </c>
      <c r="U152" s="86">
        <f>VLOOKUP(G152,[5]分布式发票数据!$A$4:$E$193,5,FALSE)</f>
        <v>16728.88</v>
      </c>
      <c r="V152" s="86">
        <f>VLOOKUP(G152,'[8]2023年4-6月'!$A$4:$E$193,5,FALSE)</f>
        <v>73651.61</v>
      </c>
      <c r="W152" s="86">
        <f t="shared" si="32"/>
        <v>90380.49</v>
      </c>
      <c r="X152" s="86">
        <f>VLOOKUP(G152,[6]分布式发票数据!$A$4:$D$193,4,FALSE)</f>
        <v>38107</v>
      </c>
      <c r="Y152" s="86">
        <f>VLOOKUP(G152,[6]分布式发票数据!$A$4:$E$193,5,FALSE)</f>
        <v>13886.19</v>
      </c>
      <c r="Z152" s="86">
        <f>VLOOKUP(G152,[9]分布式发票数据!$A$4:$E$193,4,FALSE)</f>
        <v>27905</v>
      </c>
      <c r="AA152" s="86">
        <f>VLOOKUP(G152,[9]分布式发票数据!$A$4:$E$193,5,FALSE)</f>
        <v>10168.58</v>
      </c>
      <c r="AB152" s="86">
        <f>VLOOKUP(G152,[10]分布式发票数据!$A:$D,4,FALSE)</f>
        <v>33854</v>
      </c>
      <c r="AC152" s="86">
        <f>VLOOKUP(G152,[10]分布式发票数据!$A:$E,5,FALSE)</f>
        <v>12336.4</v>
      </c>
      <c r="AD152" s="86">
        <f>VLOOKUP(G152,[12]sheet1!$G:$S,13,FALSE)</f>
        <v>37620</v>
      </c>
      <c r="AE152" s="86">
        <f>VLOOKUP(G152,[12]sheet1!$G:$X,18,FALSE)</f>
        <v>13708.73</v>
      </c>
      <c r="AF152" s="86">
        <f>VLOOKUP(G152,[11]Sheet1!$B:$E,4,FALSE)</f>
        <v>61477.51</v>
      </c>
      <c r="AG152" s="86">
        <f t="shared" si="28"/>
        <v>75186.24</v>
      </c>
      <c r="AH152" s="86">
        <f>VLOOKUP(G152,[13]Sheet1!$C$1:$H$65536,6,FALSE)</f>
        <v>34054</v>
      </c>
      <c r="AI152" s="86">
        <f>VLOOKUP(G152,[13]Sheet1!$C$1:$I$65536,7,FALSE)</f>
        <v>12409.28</v>
      </c>
      <c r="AJ152" s="86">
        <f>VLOOKUP(G152,[14]Sheet1!$E$1:$I$65536,5,FALSE)</f>
        <v>20963.64</v>
      </c>
      <c r="AK152" s="86">
        <f>VLOOKUP(G152,[15]Sheet1!$E$1:$I$65536,5,FALSE)</f>
        <v>23158.87</v>
      </c>
      <c r="AL152" s="92">
        <f t="shared" si="33"/>
        <v>44122.51</v>
      </c>
      <c r="AM152" s="92">
        <f t="shared" si="34"/>
        <v>56531.79</v>
      </c>
      <c r="AN152" s="1">
        <f>VLOOKUP(G152,[16]分布式营销结算明细接收数据!$E:$K,7,FALSE)</f>
        <v>23045</v>
      </c>
      <c r="AO152" s="1">
        <f>VLOOKUP(G152,[16]分布式营销结算明细接收数据!$E:$O,11,FALSE)</f>
        <v>8397.6</v>
      </c>
      <c r="AP152" s="1">
        <f>VLOOKUP(G152,[16]分布式营销结算明细接收数据!$E:$R,14,FALSE)</f>
        <v>14186.5</v>
      </c>
      <c r="AQ152" s="1">
        <f t="shared" si="29"/>
        <v>22584.1</v>
      </c>
      <c r="AR152" s="95">
        <f t="shared" si="30"/>
        <v>446230.43</v>
      </c>
    </row>
    <row r="153" ht="16" customHeight="1" spans="1:44">
      <c r="A153" s="12">
        <v>148</v>
      </c>
      <c r="B153" s="12" t="s">
        <v>311</v>
      </c>
      <c r="C153" s="72" t="s">
        <v>312</v>
      </c>
      <c r="D153" s="72"/>
      <c r="E153" s="72"/>
      <c r="F153" s="57">
        <v>300</v>
      </c>
      <c r="G153" s="30" t="s">
        <v>313</v>
      </c>
      <c r="H153" s="58">
        <f>VLOOKUP(G153,[1]分布式发票数据!$A:$D,4)</f>
        <v>27006</v>
      </c>
      <c r="I153" s="58">
        <f>VLOOKUP(G153,[1]分布式发票数据!$A:$E,5,FALSE)</f>
        <v>9840.99</v>
      </c>
      <c r="J153" s="20">
        <f>VLOOKUP(G153,[2]分布式发票数据!$A:$D,4,FALSE)</f>
        <v>28925</v>
      </c>
      <c r="K153" s="20">
        <f>VLOOKUP(G153,[2]分布式发票数据!$A:$E,5,FALSE)</f>
        <v>10540.27</v>
      </c>
      <c r="L153" s="84">
        <v>44657</v>
      </c>
      <c r="M153" s="85">
        <v>16273.01</v>
      </c>
      <c r="N153" s="20">
        <f>VLOOKUP(G153,'[7]2022年12月-2023年3月'!$A$4:$E$193,5,FALSE)</f>
        <v>77533.59</v>
      </c>
      <c r="O153" s="20">
        <f t="shared" si="31"/>
        <v>93806.6</v>
      </c>
      <c r="P153" s="86">
        <f>VLOOKUP(G153,[3]分布式发票数据!$A:$E,4,FALSE)</f>
        <v>34373</v>
      </c>
      <c r="Q153" s="86">
        <f>VLOOKUP(G153,[3]分布式发票数据!$A:$E,5,FALSE)</f>
        <v>12525.52</v>
      </c>
      <c r="R153" s="86">
        <f>VLOOKUP(G:G,[4]分布式发票数据!$A:$E,4,FALSE)</f>
        <v>38063</v>
      </c>
      <c r="S153" s="86">
        <f>VLOOKUP(G:G,[4]分布式发票数据!$A:$E,5,FALSE)</f>
        <v>13870.16</v>
      </c>
      <c r="T153" s="86">
        <f>VLOOKUP(G153,[5]分布式发票数据!$A$4:$E$193,4,FALSE)</f>
        <v>43937</v>
      </c>
      <c r="U153" s="86">
        <f>VLOOKUP(G153,[5]分布式发票数据!$A$4:$E$193,5,FALSE)</f>
        <v>16010.64</v>
      </c>
      <c r="V153" s="86">
        <f>VLOOKUP(G153,'[8]2023年4-6月'!$A$4:$E$193,5,FALSE)</f>
        <v>71639.22</v>
      </c>
      <c r="W153" s="86">
        <f t="shared" si="32"/>
        <v>87649.86</v>
      </c>
      <c r="X153" s="86">
        <f>VLOOKUP(G153,[6]分布式发票数据!$A$4:$D$193,4,FALSE)</f>
        <v>37355</v>
      </c>
      <c r="Y153" s="86">
        <f>VLOOKUP(G153,[6]分布式发票数据!$A$4:$E$193,5,FALSE)</f>
        <v>13612.16</v>
      </c>
      <c r="Z153" s="86">
        <f>VLOOKUP(G153,[9]分布式发票数据!$A$4:$E$193,4,FALSE)</f>
        <v>33758</v>
      </c>
      <c r="AA153" s="86">
        <f>VLOOKUP(G153,[9]分布式发票数据!$A$4:$E$193,5,FALSE)</f>
        <v>12301.42</v>
      </c>
      <c r="AB153" s="86">
        <f>VLOOKUP(G153,[10]分布式发票数据!$A:$D,4,FALSE)</f>
        <v>33407</v>
      </c>
      <c r="AC153" s="86">
        <f>VLOOKUP(G153,[10]分布式发票数据!$A:$E,5,FALSE)</f>
        <v>12173.51</v>
      </c>
      <c r="AD153" s="86">
        <f>VLOOKUP(G153,[12]sheet1!$G:$S,13,FALSE)</f>
        <v>37544</v>
      </c>
      <c r="AE153" s="86">
        <f>VLOOKUP(G153,[12]sheet1!$G:$X,18,FALSE)</f>
        <v>13681.03</v>
      </c>
      <c r="AF153" s="86">
        <f>VLOOKUP(G153,[11]Sheet1!$B:$E,4,FALSE)</f>
        <v>64342.51</v>
      </c>
      <c r="AG153" s="86">
        <f t="shared" si="28"/>
        <v>78023.54</v>
      </c>
      <c r="AH153" s="86">
        <f>VLOOKUP(G153,[13]Sheet1!$C$1:$H$65536,6,FALSE)</f>
        <v>28619</v>
      </c>
      <c r="AI153" s="86">
        <f>VLOOKUP(G153,[13]Sheet1!$C$1:$I$65536,7,FALSE)</f>
        <v>10428.76</v>
      </c>
      <c r="AJ153" s="86">
        <f>VLOOKUP(G153,[14]Sheet1!$E$1:$I$65536,5,FALSE)</f>
        <v>17617.86</v>
      </c>
      <c r="AK153" s="86">
        <f>VLOOKUP(G153,[15]Sheet1!$E$1:$I$65536,5,FALSE)</f>
        <v>23112.09</v>
      </c>
      <c r="AL153" s="92">
        <f t="shared" si="33"/>
        <v>40729.95</v>
      </c>
      <c r="AM153" s="92">
        <f t="shared" si="34"/>
        <v>51158.71</v>
      </c>
      <c r="AN153" s="1">
        <f>VLOOKUP(G153,[16]分布式营销结算明细接收数据!$E:$K,7,FALSE)</f>
        <v>14496</v>
      </c>
      <c r="AO153" s="1">
        <f>VLOOKUP(G153,[16]分布式营销结算明细接收数据!$E:$O,11,FALSE)</f>
        <v>5282.34</v>
      </c>
      <c r="AP153" s="1">
        <f>VLOOKUP(G153,[16]分布式营销结算明细接收数据!$E:$R,14,FALSE)</f>
        <v>8923.74</v>
      </c>
      <c r="AQ153" s="1">
        <f t="shared" si="29"/>
        <v>14206.08</v>
      </c>
      <c r="AR153" s="95">
        <f t="shared" si="30"/>
        <v>409708.82</v>
      </c>
    </row>
    <row r="154" ht="16" customHeight="1" spans="1:44">
      <c r="A154" s="12">
        <v>149</v>
      </c>
      <c r="B154" s="12"/>
      <c r="C154" s="72" t="s">
        <v>314</v>
      </c>
      <c r="D154" s="72"/>
      <c r="E154" s="72"/>
      <c r="F154" s="57">
        <v>300</v>
      </c>
      <c r="G154" s="30" t="s">
        <v>315</v>
      </c>
      <c r="H154" s="58">
        <f>VLOOKUP(G154,[1]分布式发票数据!$A:$D,4)</f>
        <v>19116</v>
      </c>
      <c r="I154" s="58">
        <f>VLOOKUP(G154,[1]分布式发票数据!$A:$E,5,FALSE)</f>
        <v>6965.87</v>
      </c>
      <c r="J154" s="20">
        <f>VLOOKUP(G154,[2]分布式发票数据!$A:$D,4,FALSE)</f>
        <v>22159</v>
      </c>
      <c r="K154" s="20">
        <f>VLOOKUP(G154,[2]分布式发票数据!$A:$E,5,FALSE)</f>
        <v>8074.74</v>
      </c>
      <c r="L154" s="84">
        <v>36842</v>
      </c>
      <c r="M154" s="85">
        <v>13425.22</v>
      </c>
      <c r="N154" s="20">
        <f>VLOOKUP(G154,'[7]2022年12月-2023年3月'!$A$4:$E$193,5,FALSE)</f>
        <v>59700.28</v>
      </c>
      <c r="O154" s="20">
        <f t="shared" si="31"/>
        <v>73125.5</v>
      </c>
      <c r="P154" s="86">
        <f>VLOOKUP(G154,[3]分布式发票数据!$A:$E,4,FALSE)</f>
        <v>28253</v>
      </c>
      <c r="Q154" s="86">
        <f>VLOOKUP(G154,[3]分布式发票数据!$A:$E,5,FALSE)</f>
        <v>10295.39</v>
      </c>
      <c r="R154" s="86">
        <f>VLOOKUP(G:G,[4]分布式发票数据!$A:$E,4,FALSE)</f>
        <v>35384</v>
      </c>
      <c r="S154" s="86">
        <f>VLOOKUP(G:G,[4]分布式发票数据!$A:$E,5,FALSE)</f>
        <v>12893.93</v>
      </c>
      <c r="T154" s="86">
        <f>VLOOKUP(G154,[5]分布式发票数据!$A$4:$E$193,4,FALSE)</f>
        <v>43169</v>
      </c>
      <c r="U154" s="86">
        <f>VLOOKUP(G154,[5]分布式发票数据!$A$4:$E$193,5,FALSE)</f>
        <v>15730.78</v>
      </c>
      <c r="V154" s="86">
        <f>VLOOKUP(G154,'[8]2023年4-6月'!$A$4:$E$193,5,FALSE)</f>
        <v>65749.78</v>
      </c>
      <c r="W154" s="86">
        <f t="shared" si="32"/>
        <v>81480.56</v>
      </c>
      <c r="X154" s="86">
        <f>VLOOKUP(G154,[6]分布式发票数据!$A$4:$D$193,4,FALSE)</f>
        <v>35986</v>
      </c>
      <c r="Y154" s="86">
        <f>VLOOKUP(G154,[6]分布式发票数据!$A$4:$E$193,5,FALSE)</f>
        <v>13113.3</v>
      </c>
      <c r="Z154" s="86">
        <f>VLOOKUP(G154,[9]分布式发票数据!$A$4:$E$193,4,FALSE)</f>
        <v>38713</v>
      </c>
      <c r="AA154" s="86">
        <f>VLOOKUP(G154,[9]分布式发票数据!$A$4:$E$193,5,FALSE)</f>
        <v>14107.02</v>
      </c>
      <c r="AB154" s="86">
        <f>VLOOKUP(G154,[10]分布式发票数据!$A:$D,4,FALSE)</f>
        <v>33874</v>
      </c>
      <c r="AC154" s="86">
        <f>VLOOKUP(G154,[10]分布式发票数据!$A:$E,5,FALSE)</f>
        <v>12343.69</v>
      </c>
      <c r="AD154" s="86">
        <f>VLOOKUP(G154,[12]sheet1!$G:$S,13,FALSE)</f>
        <v>36690</v>
      </c>
      <c r="AE154" s="86">
        <f>VLOOKUP(G154,[12]sheet1!$G:$X,18,FALSE)</f>
        <v>13369.84</v>
      </c>
      <c r="AF154" s="86">
        <f>VLOOKUP(G154,[11]Sheet1!$B:$E,4,FALSE)</f>
        <v>66837.53</v>
      </c>
      <c r="AG154" s="86">
        <f t="shared" si="28"/>
        <v>80207.37</v>
      </c>
      <c r="AH154" s="86">
        <f>VLOOKUP(G154,[13]Sheet1!$C$1:$H$65536,6,FALSE)</f>
        <v>25237</v>
      </c>
      <c r="AI154" s="86">
        <f>VLOOKUP(G154,[13]Sheet1!$C$1:$I$65536,7,FALSE)</f>
        <v>9196.36</v>
      </c>
      <c r="AJ154" s="86">
        <f>VLOOKUP(G154,[14]Sheet1!$E$1:$I$65536,5,FALSE)</f>
        <v>15535.9</v>
      </c>
      <c r="AK154" s="86">
        <f>VLOOKUP(G154,[15]Sheet1!$E$1:$I$65536,5,FALSE)</f>
        <v>22586.36</v>
      </c>
      <c r="AL154" s="92">
        <f t="shared" si="33"/>
        <v>38122.26</v>
      </c>
      <c r="AM154" s="92">
        <f t="shared" si="34"/>
        <v>47318.62</v>
      </c>
      <c r="AN154" s="1">
        <f>VLOOKUP(G154,[16]分布式营销结算明细接收数据!$E:$K,7,FALSE)</f>
        <v>12274</v>
      </c>
      <c r="AO154" s="1">
        <f>VLOOKUP(G154,[16]分布式营销结算明细接收数据!$E:$O,11,FALSE)</f>
        <v>4472.65</v>
      </c>
      <c r="AP154" s="1">
        <f>VLOOKUP(G154,[16]分布式营销结算明细接收数据!$E:$R,14,FALSE)</f>
        <v>7555.87</v>
      </c>
      <c r="AQ154" s="1">
        <f t="shared" si="29"/>
        <v>12028.52</v>
      </c>
      <c r="AR154" s="95">
        <f t="shared" si="30"/>
        <v>371954.51</v>
      </c>
    </row>
    <row r="155" ht="16" customHeight="1" spans="1:44">
      <c r="A155" s="12">
        <v>150</v>
      </c>
      <c r="B155" s="12"/>
      <c r="C155" s="112" t="s">
        <v>316</v>
      </c>
      <c r="D155" s="101" t="s">
        <v>317</v>
      </c>
      <c r="E155" s="112">
        <v>420</v>
      </c>
      <c r="F155" s="109">
        <v>840</v>
      </c>
      <c r="G155" s="138" t="s">
        <v>318</v>
      </c>
      <c r="H155" s="58">
        <f>VLOOKUP(G155,[1]分布式发票数据!$A:$D,4)</f>
        <v>24174</v>
      </c>
      <c r="I155" s="58">
        <f>VLOOKUP(G155,[1]分布式发票数据!$A:$E,5,FALSE)</f>
        <v>8809.01</v>
      </c>
      <c r="J155" s="20">
        <f>VLOOKUP(G155,[2]分布式发票数据!$A:$D,4,FALSE)</f>
        <v>25972</v>
      </c>
      <c r="K155" s="20">
        <f>VLOOKUP(G155,[2]分布式发票数据!$A:$E,5,FALSE)</f>
        <v>9464.2</v>
      </c>
      <c r="L155" s="84">
        <v>36468</v>
      </c>
      <c r="M155" s="85">
        <v>13288.94</v>
      </c>
      <c r="N155" s="20">
        <f>VLOOKUP(G155,'[7]2022年12月-2023年3月'!$A$4:$E$193,5,FALSE)</f>
        <v>52963.41</v>
      </c>
      <c r="O155" s="20">
        <f t="shared" si="31"/>
        <v>66252.35</v>
      </c>
      <c r="P155" s="86">
        <f>VLOOKUP(G155,[3]分布式发票数据!$A:$E,4,FALSE)</f>
        <v>28026</v>
      </c>
      <c r="Q155" s="86">
        <f>VLOOKUP(G155,[3]分布式发票数据!$A:$E,5,FALSE)</f>
        <v>10212.67</v>
      </c>
      <c r="R155" s="86">
        <f>VLOOKUP(G:G,[4]分布式发票数据!$A:$E,4,FALSE)</f>
        <v>26963</v>
      </c>
      <c r="S155" s="86">
        <f>VLOOKUP(G:G,[4]分布式发票数据!$A:$E,5,FALSE)</f>
        <v>9825.32</v>
      </c>
      <c r="T155" s="86">
        <f>VLOOKUP(G155,[5]分布式发票数据!$A$4:$E$193,4,FALSE)</f>
        <v>29920</v>
      </c>
      <c r="U155" s="86">
        <f>VLOOKUP(G155,[5]分布式发票数据!$A$4:$E$193,5,FALSE)</f>
        <v>10902.85</v>
      </c>
      <c r="V155" s="86">
        <f>VLOOKUP(G155,'[8]2023年4-6月'!$A$4:$E$193,5,FALSE)</f>
        <v>41231.81</v>
      </c>
      <c r="W155" s="86">
        <f t="shared" si="32"/>
        <v>52134.66</v>
      </c>
      <c r="X155" s="86">
        <f>VLOOKUP(G155,[6]分布式发票数据!$A$4:$D$193,4,FALSE)</f>
        <v>26188</v>
      </c>
      <c r="Y155" s="86">
        <f>VLOOKUP(G155,[6]分布式发票数据!$A$4:$E$193,5,FALSE)</f>
        <v>9542.91</v>
      </c>
      <c r="Z155" s="86">
        <f>VLOOKUP(G155,[9]分布式发票数据!$A$4:$E$193,4,FALSE)</f>
        <v>27527</v>
      </c>
      <c r="AA155" s="86">
        <f>VLOOKUP(G155,[9]分布式发票数据!$A$4:$E$193,5,FALSE)</f>
        <v>10030.84</v>
      </c>
      <c r="AB155" s="86">
        <f>VLOOKUP(G155,[10]分布式发票数据!$A:$D,4,FALSE)</f>
        <v>24704</v>
      </c>
      <c r="AC155" s="86">
        <f>VLOOKUP(G155,[10]分布式发票数据!$A:$E,5,FALSE)</f>
        <v>9002.14</v>
      </c>
      <c r="AD155" s="86">
        <f>VLOOKUP(G155,[12]sheet1!$G:$S,13,FALSE)</f>
        <v>32634</v>
      </c>
      <c r="AE155" s="86">
        <f>VLOOKUP(G155,[12]sheet1!$G:$X,18,FALSE)</f>
        <v>11891.83</v>
      </c>
      <c r="AF155" s="86">
        <f>VLOOKUP(G155,[11]Sheet1!$B:$E,4,FALSE)</f>
        <v>38080.26</v>
      </c>
      <c r="AG155" s="86">
        <f t="shared" si="28"/>
        <v>49972.09</v>
      </c>
      <c r="AH155" s="86">
        <f>VLOOKUP(G155,[13]Sheet1!$C$1:$H$65536,6,FALSE)</f>
        <v>25992</v>
      </c>
      <c r="AI155" s="86">
        <f>VLOOKUP(G155,[13]Sheet1!$C$1:$I$65536,7,FALSE)</f>
        <v>9471.48</v>
      </c>
      <c r="AJ155" s="86">
        <f>VLOOKUP(G155,[14]Sheet1!$E$1:$I$65536,5,FALSE)</f>
        <v>12621.72</v>
      </c>
      <c r="AK155" s="86">
        <f>VLOOKUP(G155,[15]Sheet1!$E$1:$I$65536,5,FALSE)</f>
        <v>15847.07</v>
      </c>
      <c r="AL155" s="92">
        <f t="shared" si="33"/>
        <v>28468.79</v>
      </c>
      <c r="AM155" s="92">
        <f t="shared" si="34"/>
        <v>37940.27</v>
      </c>
      <c r="AN155" s="1">
        <f>VLOOKUP(G155,[16]分布式营销结算明细接收数据!$E:$K,7,FALSE)</f>
        <v>14507</v>
      </c>
      <c r="AO155" s="1">
        <f>VLOOKUP(G155,[16]分布式营销结算明细接收数据!$E:$O,11,FALSE)</f>
        <v>5286.35</v>
      </c>
      <c r="AP155" s="1">
        <f>VLOOKUP(G155,[16]分布式营销结算明细接收数据!$E:$R,14,FALSE)</f>
        <v>7044.6</v>
      </c>
      <c r="AQ155" s="1">
        <f t="shared" si="29"/>
        <v>12330.95</v>
      </c>
      <c r="AR155" s="95">
        <f t="shared" si="30"/>
        <v>285517.41</v>
      </c>
    </row>
    <row r="156" ht="16" customHeight="1" spans="1:44">
      <c r="A156" s="12">
        <v>151</v>
      </c>
      <c r="B156" s="12"/>
      <c r="C156" s="113"/>
      <c r="D156" s="103"/>
      <c r="E156" s="113"/>
      <c r="F156" s="110"/>
      <c r="G156" s="138" t="s">
        <v>319</v>
      </c>
      <c r="H156" s="58">
        <f>VLOOKUP(G156,[1]分布式发票数据!$A:$D,4)</f>
        <v>29166</v>
      </c>
      <c r="I156" s="58">
        <f>VLOOKUP(G156,[1]分布式发票数据!$A:$E,5,FALSE)</f>
        <v>10628.09</v>
      </c>
      <c r="J156" s="20">
        <f>VLOOKUP(G156,[2]分布式发票数据!$A:$D,4,FALSE)</f>
        <v>29950</v>
      </c>
      <c r="K156" s="20">
        <f>VLOOKUP(G156,[2]分布式发票数据!$A:$E,5,FALSE)</f>
        <v>10913.78</v>
      </c>
      <c r="L156" s="84">
        <v>41537</v>
      </c>
      <c r="M156" s="85">
        <v>15136.08</v>
      </c>
      <c r="N156" s="20">
        <f>VLOOKUP(G156,'[7]2022年12月-2023年3月'!$A$4:$E$193,5,FALSE)</f>
        <v>62632.69</v>
      </c>
      <c r="O156" s="20">
        <f t="shared" si="31"/>
        <v>77768.77</v>
      </c>
      <c r="P156" s="86">
        <f>VLOOKUP(G156,[3]分布式发票数据!$A:$E,4,FALSE)</f>
        <v>32030</v>
      </c>
      <c r="Q156" s="86">
        <f>VLOOKUP(G156,[3]分布式发票数据!$A:$E,5,FALSE)</f>
        <v>11671.73</v>
      </c>
      <c r="R156" s="86">
        <f>VLOOKUP(G:G,[4]分布式发票数据!$A:$E,4,FALSE)</f>
        <v>35040</v>
      </c>
      <c r="S156" s="86">
        <f>VLOOKUP(G:G,[4]分布式发票数据!$A:$E,5,FALSE)</f>
        <v>12768.58</v>
      </c>
      <c r="T156" s="86">
        <f>VLOOKUP(G156,[5]分布式发票数据!$A$4:$E$193,4,FALSE)</f>
        <v>40304</v>
      </c>
      <c r="U156" s="86">
        <f>VLOOKUP(G156,[5]分布式发票数据!$A$4:$E$193,5,FALSE)</f>
        <v>14686.78</v>
      </c>
      <c r="V156" s="86">
        <f>VLOOKUP(G156,'[8]2023年4-6月'!$A$4:$E$193,5,FALSE)</f>
        <v>52140.81</v>
      </c>
      <c r="W156" s="86">
        <f t="shared" si="32"/>
        <v>66827.59</v>
      </c>
      <c r="X156" s="86">
        <f>VLOOKUP(G156,[6]分布式发票数据!$A$4:$D$193,4,FALSE)</f>
        <v>35056</v>
      </c>
      <c r="Y156" s="86">
        <f>VLOOKUP(G156,[6]分布式发票数据!$A$4:$E$193,5,FALSE)</f>
        <v>12774.41</v>
      </c>
      <c r="Z156" s="86">
        <f>VLOOKUP(G156,[9]分布式发票数据!$A$4:$E$193,4,FALSE)</f>
        <v>36758</v>
      </c>
      <c r="AA156" s="86">
        <f>VLOOKUP(G156,[9]分布式发票数据!$A$4:$E$193,5,FALSE)</f>
        <v>13394.62</v>
      </c>
      <c r="AB156" s="86">
        <f>VLOOKUP(G156,[10]分布式发票数据!$A:$D,4,FALSE)</f>
        <v>31740</v>
      </c>
      <c r="AC156" s="86">
        <f>VLOOKUP(G156,[10]分布式发票数据!$A:$E,5,FALSE)</f>
        <v>11566.06</v>
      </c>
      <c r="AD156" s="86">
        <f>VLOOKUP(G156,[12]sheet1!$G:$S,13,FALSE)</f>
        <v>39083</v>
      </c>
      <c r="AE156" s="86">
        <f>VLOOKUP(G156,[12]sheet1!$G:$X,18,FALSE)</f>
        <v>14241.85</v>
      </c>
      <c r="AF156" s="86">
        <f>VLOOKUP(G156,[11]Sheet1!$B:$E,4,FALSE)</f>
        <v>50285.81</v>
      </c>
      <c r="AG156" s="86">
        <f t="shared" si="28"/>
        <v>64527.66</v>
      </c>
      <c r="AH156" s="86">
        <f>VLOOKUP(G156,[13]Sheet1!$C$1:$H$65536,6,FALSE)</f>
        <v>35143</v>
      </c>
      <c r="AI156" s="86">
        <f>VLOOKUP(G156,[13]Sheet1!$C$1:$I$65536,7,FALSE)</f>
        <v>12806.11</v>
      </c>
      <c r="AJ156" s="86">
        <f>VLOOKUP(G156,[14]Sheet1!$E$1:$I$65536,5,FALSE)</f>
        <v>17065.44</v>
      </c>
      <c r="AK156" s="86">
        <f>VLOOKUP(G156,[15]Sheet1!$E$1:$I$65536,5,FALSE)</f>
        <v>18978.7</v>
      </c>
      <c r="AL156" s="92">
        <f t="shared" si="33"/>
        <v>36044.14</v>
      </c>
      <c r="AM156" s="92">
        <f t="shared" si="34"/>
        <v>48850.25</v>
      </c>
      <c r="AN156" s="1">
        <f>VLOOKUP(G156,[16]分布式营销结算明细接收数据!$E:$K,7,FALSE)</f>
        <v>21535</v>
      </c>
      <c r="AO156" s="1">
        <f>VLOOKUP(G156,[16]分布式营销结算明细接收数据!$E:$O,11,FALSE)</f>
        <v>7847.35</v>
      </c>
      <c r="AP156" s="1">
        <f>VLOOKUP(G156,[16]分布式营销结算明细接收数据!$E:$R,14,FALSE)</f>
        <v>10457.4</v>
      </c>
      <c r="AQ156" s="1">
        <f t="shared" si="29"/>
        <v>18304.75</v>
      </c>
      <c r="AR156" s="95">
        <f t="shared" si="30"/>
        <v>359996.29</v>
      </c>
    </row>
    <row r="157" ht="16" customHeight="1" spans="1:44">
      <c r="A157" s="12">
        <v>152</v>
      </c>
      <c r="B157" s="12"/>
      <c r="C157" s="72" t="s">
        <v>311</v>
      </c>
      <c r="D157" s="107"/>
      <c r="E157" s="72">
        <v>420</v>
      </c>
      <c r="F157" s="111"/>
      <c r="G157" s="138" t="s">
        <v>320</v>
      </c>
      <c r="H157" s="58">
        <f>VLOOKUP(G157,[1]分布式发票数据!$A:$D,4)</f>
        <v>31426</v>
      </c>
      <c r="I157" s="58">
        <f>VLOOKUP(G157,[1]分布式发票数据!$A:$E,5,FALSE)</f>
        <v>11451.63</v>
      </c>
      <c r="J157" s="20">
        <f>VLOOKUP(G157,[2]分布式发票数据!$A:$D,4,FALSE)</f>
        <v>33952</v>
      </c>
      <c r="K157" s="20">
        <f>VLOOKUP(G157,[2]分布式发票数据!$A:$E,5,FALSE)</f>
        <v>12372.11</v>
      </c>
      <c r="L157" s="84">
        <v>47023</v>
      </c>
      <c r="M157" s="85">
        <v>17135.18</v>
      </c>
      <c r="N157" s="20">
        <f>VLOOKUP(G157,'[7]2022年12月-2023年3月'!$A$4:$E$193,5,FALSE)</f>
        <v>69518.01</v>
      </c>
      <c r="O157" s="20">
        <f t="shared" si="31"/>
        <v>86653.19</v>
      </c>
      <c r="P157" s="86">
        <f>VLOOKUP(G157,[3]分布式发票数据!$A:$E,4,FALSE)</f>
        <v>38231</v>
      </c>
      <c r="Q157" s="86">
        <f>VLOOKUP(G157,[3]分布式发票数据!$A:$E,5,FALSE)</f>
        <v>13931.38</v>
      </c>
      <c r="R157" s="86">
        <f>VLOOKUP(G:G,[4]分布式发票数据!$A:$E,4,FALSE)</f>
        <v>42260</v>
      </c>
      <c r="S157" s="86">
        <f>VLOOKUP(G:G,[4]分布式发票数据!$A:$E,5,FALSE)</f>
        <v>15399.54</v>
      </c>
      <c r="T157" s="86">
        <f>VLOOKUP(G157,[5]分布式发票数据!$A$4:$E$193,4,FALSE)</f>
        <v>48578</v>
      </c>
      <c r="U157" s="86">
        <f>VLOOKUP(G157,[5]分布式发票数据!$A$4:$E$193,5,FALSE)</f>
        <v>17701.82</v>
      </c>
      <c r="V157" s="86">
        <f>VLOOKUP(G157,'[8]2023年4-6月'!$A$4:$E$193,5,FALSE)</f>
        <v>62675.91</v>
      </c>
      <c r="W157" s="86">
        <f t="shared" si="32"/>
        <v>80377.73</v>
      </c>
      <c r="X157" s="86">
        <f>VLOOKUP(G157,[6]分布式发票数据!$A$4:$D$193,4,FALSE)</f>
        <v>42028</v>
      </c>
      <c r="Y157" s="86">
        <f>VLOOKUP(G157,[6]分布式发票数据!$A$4:$E$193,5,FALSE)</f>
        <v>15315</v>
      </c>
      <c r="Z157" s="86">
        <f>VLOOKUP(G157,[9]分布式发票数据!$A$4:$E$193,4,FALSE)</f>
        <v>44057</v>
      </c>
      <c r="AA157" s="86">
        <f>VLOOKUP(G157,[9]分布式发票数据!$A$4:$E$193,5,FALSE)</f>
        <v>16054.37</v>
      </c>
      <c r="AB157" s="86">
        <f>VLOOKUP(G157,[10]分布式发票数据!$A:$D,4,FALSE)</f>
        <v>37168</v>
      </c>
      <c r="AC157" s="86">
        <f>VLOOKUP(G157,[10]分布式发票数据!$A:$E,5,FALSE)</f>
        <v>13544.02</v>
      </c>
      <c r="AD157" s="86">
        <f>VLOOKUP(G157,[12]sheet1!$G:$S,13,FALSE)</f>
        <v>44472</v>
      </c>
      <c r="AE157" s="86">
        <f>VLOOKUP(G157,[12]sheet1!$G:$X,18,FALSE)</f>
        <v>16205.6</v>
      </c>
      <c r="AF157" s="86">
        <f>VLOOKUP(G157,[11]Sheet1!$B:$E,4,FALSE)</f>
        <v>59851.66</v>
      </c>
      <c r="AG157" s="86">
        <f t="shared" si="28"/>
        <v>76057.26</v>
      </c>
      <c r="AH157" s="86">
        <f>VLOOKUP(G157,[13]Sheet1!$C$1:$H$65536,6,FALSE)</f>
        <v>35154</v>
      </c>
      <c r="AI157" s="86">
        <f>VLOOKUP(G157,[13]Sheet1!$C$1:$I$65536,7,FALSE)</f>
        <v>12810.12</v>
      </c>
      <c r="AJ157" s="86">
        <f>VLOOKUP(G157,[14]Sheet1!$E$1:$I$65536,5,FALSE)</f>
        <v>17070.78</v>
      </c>
      <c r="AK157" s="86">
        <f>VLOOKUP(G157,[15]Sheet1!$E$1:$I$65536,5,FALSE)</f>
        <v>21595.6</v>
      </c>
      <c r="AL157" s="92">
        <f t="shared" si="33"/>
        <v>38666.38</v>
      </c>
      <c r="AM157" s="92">
        <f t="shared" si="34"/>
        <v>51476.5</v>
      </c>
      <c r="AN157" s="1">
        <f>VLOOKUP(G157,[16]分布式营销结算明细接收数据!$E:$K,7,FALSE)</f>
        <v>16207</v>
      </c>
      <c r="AO157" s="1">
        <f>VLOOKUP(G157,[16]分布式营销结算明细接收数据!$E:$O,11,FALSE)</f>
        <v>5905.83</v>
      </c>
      <c r="AP157" s="1">
        <f>VLOOKUP(G157,[16]分布式营销结算明细接收数据!$E:$R,14,FALSE)</f>
        <v>7870.12</v>
      </c>
      <c r="AQ157" s="1">
        <f t="shared" si="29"/>
        <v>13775.95</v>
      </c>
      <c r="AR157" s="95">
        <f t="shared" si="30"/>
        <v>406408.68</v>
      </c>
    </row>
    <row r="158" ht="16" customHeight="1" spans="1:44">
      <c r="A158" s="12">
        <v>153</v>
      </c>
      <c r="B158" s="12" t="s">
        <v>321</v>
      </c>
      <c r="C158" s="56" t="s">
        <v>322</v>
      </c>
      <c r="D158" s="56"/>
      <c r="E158" s="56"/>
      <c r="F158" s="57">
        <v>300</v>
      </c>
      <c r="G158" s="30" t="s">
        <v>323</v>
      </c>
      <c r="H158" s="58">
        <f>VLOOKUP(G158,[1]分布式发票数据!$A:$D,4)</f>
        <v>41304</v>
      </c>
      <c r="I158" s="58">
        <f>VLOOKUP(G158,[1]分布式发票数据!$A:$E,5,FALSE)</f>
        <v>15051.18</v>
      </c>
      <c r="J158" s="20">
        <f>VLOOKUP(G158,[2]分布式发票数据!$A:$D,4,FALSE)</f>
        <v>36274</v>
      </c>
      <c r="K158" s="20">
        <f>VLOOKUP(G158,[2]分布式发票数据!$A:$E,5,FALSE)</f>
        <v>13218.25</v>
      </c>
      <c r="L158" s="84">
        <v>49116</v>
      </c>
      <c r="M158" s="85">
        <v>17897.87</v>
      </c>
      <c r="N158" s="20">
        <f>VLOOKUP(G158,'[7]2022年12月-2023年3月'!$A$4:$E$193,5,FALSE)</f>
        <v>102817.51</v>
      </c>
      <c r="O158" s="20">
        <f t="shared" si="31"/>
        <v>120715.38</v>
      </c>
      <c r="P158" s="86">
        <f>VLOOKUP(G158,[3]分布式发票数据!$A:$E,4,FALSE)</f>
        <v>37363</v>
      </c>
      <c r="Q158" s="86">
        <f>VLOOKUP(G158,[3]分布式发票数据!$A:$E,5,FALSE)</f>
        <v>13615.08</v>
      </c>
      <c r="R158" s="86">
        <f>VLOOKUP(G:G,[4]分布式发票数据!$A:$E,4,FALSE)</f>
        <v>39649</v>
      </c>
      <c r="S158" s="86">
        <f>VLOOKUP(G:G,[4]分布式发票数据!$A:$E,5,FALSE)</f>
        <v>14448.1</v>
      </c>
      <c r="T158" s="86">
        <f>VLOOKUP(G158,[5]分布式发票数据!$A$4:$E$193,4,FALSE)</f>
        <v>42761</v>
      </c>
      <c r="U158" s="86">
        <f>VLOOKUP(G158,[5]分布式发票数据!$A$4:$E$193,5,FALSE)</f>
        <v>15582.11</v>
      </c>
      <c r="V158" s="86">
        <f>VLOOKUP(G158,'[8]2023年4-6月'!$A$4:$E$193,5,FALSE)</f>
        <v>73732.25</v>
      </c>
      <c r="W158" s="86">
        <f t="shared" si="32"/>
        <v>89314.36</v>
      </c>
      <c r="X158" s="86">
        <f>VLOOKUP(G158,[6]分布式发票数据!$A$4:$D$193,4,FALSE)</f>
        <v>32020</v>
      </c>
      <c r="Y158" s="86">
        <f>VLOOKUP(G158,[6]分布式发票数据!$A$4:$E$193,5,FALSE)</f>
        <v>11668.09</v>
      </c>
      <c r="Z158" s="86">
        <f>VLOOKUP(G158,[9]分布式发票数据!$A$4:$E$193,4,FALSE)</f>
        <v>36011</v>
      </c>
      <c r="AA158" s="86">
        <f>VLOOKUP(G158,[9]分布式发票数据!$A$4:$E$193,5,FALSE)</f>
        <v>13122.41</v>
      </c>
      <c r="AB158" s="86">
        <f>VLOOKUP(G158,[10]分布式发票数据!$A:$D,4,FALSE)</f>
        <v>32201</v>
      </c>
      <c r="AC158" s="86">
        <f>VLOOKUP(G158,[10]分布式发票数据!$A:$E,5,FALSE)</f>
        <v>11734.04</v>
      </c>
      <c r="AD158" s="86">
        <f>VLOOKUP(G158,[12]sheet1!$G:$S,13,FALSE)</f>
        <v>39973</v>
      </c>
      <c r="AE158" s="86">
        <f>VLOOKUP(G158,[12]sheet1!$G:$X,18,FALSE)</f>
        <v>14566.16</v>
      </c>
      <c r="AF158" s="86">
        <f>VLOOKUP(G158,[11]Sheet1!$B:$E,4,FALSE)</f>
        <v>61702.82</v>
      </c>
      <c r="AG158" s="86">
        <f t="shared" si="28"/>
        <v>76268.98</v>
      </c>
      <c r="AH158" s="86">
        <f>VLOOKUP(G158,[13]Sheet1!$C$1:$H$65536,6,FALSE)</f>
        <v>36547</v>
      </c>
      <c r="AI158" s="86">
        <f>VLOOKUP(G158,[13]Sheet1!$C$1:$I$65536,7,FALSE)</f>
        <v>13317.73</v>
      </c>
      <c r="AJ158" s="86">
        <f>VLOOKUP(G158,[14]Sheet1!$E$1:$I$65536,5,FALSE)</f>
        <v>22498.33</v>
      </c>
      <c r="AK158" s="86">
        <f>VLOOKUP(G158,[15]Sheet1!$E$1:$I$65536,5,FALSE)</f>
        <v>24607.38</v>
      </c>
      <c r="AL158" s="92">
        <f t="shared" si="33"/>
        <v>47105.71</v>
      </c>
      <c r="AM158" s="92">
        <f t="shared" si="34"/>
        <v>60423.44</v>
      </c>
      <c r="AN158" s="1">
        <f>VLOOKUP(G158,[16]分布式营销结算明细接收数据!$E:$K,7,FALSE)</f>
        <v>33773</v>
      </c>
      <c r="AO158" s="1">
        <f>VLOOKUP(G158,[16]分布式营销结算明细接收数据!$E:$O,11,FALSE)</f>
        <v>12306.88</v>
      </c>
      <c r="AP158" s="1">
        <f>VLOOKUP(G158,[16]分布式营销结算明细接收数据!$E:$R,14,FALSE)</f>
        <v>20790.66</v>
      </c>
      <c r="AQ158" s="1">
        <f t="shared" si="29"/>
        <v>33097.54</v>
      </c>
      <c r="AR158" s="95">
        <f t="shared" si="30"/>
        <v>472676.85</v>
      </c>
    </row>
    <row r="159" ht="16" customHeight="1" spans="1:44">
      <c r="A159" s="12">
        <v>154</v>
      </c>
      <c r="B159" s="12"/>
      <c r="C159" s="56" t="s">
        <v>324</v>
      </c>
      <c r="D159" s="56"/>
      <c r="E159" s="56"/>
      <c r="F159" s="57">
        <v>300</v>
      </c>
      <c r="G159" s="30" t="s">
        <v>325</v>
      </c>
      <c r="H159" s="58">
        <f>VLOOKUP(G159,[1]分布式发票数据!$A:$D,4)</f>
        <v>40256</v>
      </c>
      <c r="I159" s="58">
        <f>VLOOKUP(G159,[1]分布式发票数据!$A:$E,5,FALSE)</f>
        <v>14669.29</v>
      </c>
      <c r="J159" s="20">
        <f>VLOOKUP(G159,[2]分布式发票数据!$A:$D,4,FALSE)</f>
        <v>35081</v>
      </c>
      <c r="K159" s="20">
        <f>VLOOKUP(G159,[2]分布式发票数据!$A:$E,5,FALSE)</f>
        <v>12783.52</v>
      </c>
      <c r="L159" s="84">
        <v>49668</v>
      </c>
      <c r="M159" s="85">
        <v>18099.02</v>
      </c>
      <c r="N159" s="20">
        <f>VLOOKUP(G159,'[7]2022年12月-2023年3月'!$A$4:$E$193,5,FALSE)</f>
        <v>101543.83</v>
      </c>
      <c r="O159" s="20">
        <f t="shared" si="31"/>
        <v>119642.85</v>
      </c>
      <c r="P159" s="86">
        <f>VLOOKUP(G159,[3]分布式发票数据!$A:$E,4,FALSE)</f>
        <v>37010</v>
      </c>
      <c r="Q159" s="86">
        <f>VLOOKUP(G159,[3]分布式发票数据!$A:$E,5,FALSE)</f>
        <v>13486.44</v>
      </c>
      <c r="R159" s="86">
        <f>VLOOKUP(G:G,[4]分布式发票数据!$A:$E,4,FALSE)</f>
        <v>41352</v>
      </c>
      <c r="S159" s="86">
        <f>VLOOKUP(G:G,[4]分布式发票数据!$A:$E,5,FALSE)</f>
        <v>15068.67</v>
      </c>
      <c r="T159" s="86">
        <f>VLOOKUP(G159,[5]分布式发票数据!$A$4:$E$193,4,FALSE)</f>
        <v>45325</v>
      </c>
      <c r="U159" s="86">
        <f>VLOOKUP(G159,[5]分布式发票数据!$A$4:$E$193,5,FALSE)</f>
        <v>16516.43</v>
      </c>
      <c r="V159" s="86">
        <f>VLOOKUP(G159,'[8]2023年4-6月'!$A$4:$E$193,5,FALSE)</f>
        <v>76141.72</v>
      </c>
      <c r="W159" s="86">
        <f t="shared" si="32"/>
        <v>92658.15</v>
      </c>
      <c r="X159" s="86">
        <f>VLOOKUP(G159,[6]分布式发票数据!$A$4:$D$193,4,FALSE)</f>
        <v>35398</v>
      </c>
      <c r="Y159" s="86">
        <f>VLOOKUP(G159,[6]分布式发票数据!$A$4:$E$193,5,FALSE)</f>
        <v>12899.03</v>
      </c>
      <c r="Z159" s="86">
        <f>VLOOKUP(G159,[9]分布式发票数据!$A$4:$E$193,4,FALSE)</f>
        <v>39001</v>
      </c>
      <c r="AA159" s="86">
        <f>VLOOKUP(G159,[9]分布式发票数据!$A$4:$E$193,5,FALSE)</f>
        <v>14211.96</v>
      </c>
      <c r="AB159" s="86">
        <f>VLOOKUP(G159,[10]分布式发票数据!$A:$D,4,FALSE)</f>
        <v>32489</v>
      </c>
      <c r="AC159" s="86">
        <f>VLOOKUP(G159,[10]分布式发票数据!$A:$E,5,FALSE)</f>
        <v>11838.99</v>
      </c>
      <c r="AD159" s="86">
        <f>VLOOKUP(G159,[12]sheet1!$G:$S,13,FALSE)</f>
        <v>40740</v>
      </c>
      <c r="AE159" s="86">
        <f>VLOOKUP(G159,[12]sheet1!$G:$X,18,FALSE)</f>
        <v>14845.66</v>
      </c>
      <c r="AF159" s="86">
        <f>VLOOKUP(G159,[11]Sheet1!$B:$E,4,FALSE)</f>
        <v>65800.26</v>
      </c>
      <c r="AG159" s="86">
        <f t="shared" si="28"/>
        <v>80645.92</v>
      </c>
      <c r="AH159" s="86">
        <f>VLOOKUP(G159,[13]Sheet1!$C$1:$H$65536,6,FALSE)</f>
        <v>35489</v>
      </c>
      <c r="AI159" s="86">
        <f>VLOOKUP(G159,[13]Sheet1!$C$1:$I$65536,7,FALSE)</f>
        <v>12932.19</v>
      </c>
      <c r="AJ159" s="86">
        <f>VLOOKUP(G159,[14]Sheet1!$E$1:$I$65536,5,FALSE)</f>
        <v>21847.03</v>
      </c>
      <c r="AK159" s="86">
        <f>VLOOKUP(G159,[15]Sheet1!$E$1:$I$65536,5,FALSE)</f>
        <v>25079.54</v>
      </c>
      <c r="AL159" s="92">
        <f t="shared" si="33"/>
        <v>46926.57</v>
      </c>
      <c r="AM159" s="92">
        <f t="shared" si="34"/>
        <v>59858.76</v>
      </c>
      <c r="AN159" s="1">
        <f>VLOOKUP(G159,[16]分布式营销结算明细接收数据!$E:$K,7,FALSE)</f>
        <v>23275</v>
      </c>
      <c r="AO159" s="1">
        <f>VLOOKUP(G159,[16]分布式营销结算明细接收数据!$E:$O,11,FALSE)</f>
        <v>8481.41</v>
      </c>
      <c r="AP159" s="1">
        <f>VLOOKUP(G159,[16]分布式营销结算明细接收数据!$E:$R,14,FALSE)</f>
        <v>14328.09</v>
      </c>
      <c r="AQ159" s="1">
        <f t="shared" si="29"/>
        <v>22809.5</v>
      </c>
      <c r="AR159" s="95">
        <f t="shared" si="30"/>
        <v>470573.08</v>
      </c>
    </row>
    <row r="160" ht="16" customHeight="1" spans="1:44">
      <c r="A160" s="12">
        <v>155</v>
      </c>
      <c r="B160" s="12"/>
      <c r="C160" s="56" t="s">
        <v>326</v>
      </c>
      <c r="D160" s="56"/>
      <c r="E160" s="56"/>
      <c r="F160" s="57">
        <v>300</v>
      </c>
      <c r="G160" s="30" t="s">
        <v>327</v>
      </c>
      <c r="H160" s="58">
        <f>VLOOKUP(G160,[1]分布式发票数据!$A:$D,4)</f>
        <v>36092</v>
      </c>
      <c r="I160" s="58">
        <f>VLOOKUP(G160,[1]分布式发票数据!$A:$E,5,FALSE)</f>
        <v>13151.92</v>
      </c>
      <c r="J160" s="20">
        <f>VLOOKUP(G160,[2]分布式发票数据!$A:$D,4,FALSE)</f>
        <v>31855</v>
      </c>
      <c r="K160" s="20">
        <f>VLOOKUP(G160,[2]分布式发票数据!$A:$E,5,FALSE)</f>
        <v>11607.96</v>
      </c>
      <c r="L160" s="84">
        <v>46704</v>
      </c>
      <c r="M160" s="85">
        <v>17018.94</v>
      </c>
      <c r="N160" s="20">
        <f>VLOOKUP(G160,'[7]2022年12月-2023年3月'!$A$4:$E$193,5,FALSE)</f>
        <v>92223.04</v>
      </c>
      <c r="O160" s="20">
        <f t="shared" si="31"/>
        <v>109241.98</v>
      </c>
      <c r="P160" s="86">
        <f>VLOOKUP(G160,[3]分布式发票数据!$A:$E,4,FALSE)</f>
        <v>35598</v>
      </c>
      <c r="Q160" s="86">
        <f>VLOOKUP(G160,[3]分布式发票数据!$A:$E,5,FALSE)</f>
        <v>12971.91</v>
      </c>
      <c r="R160" s="86">
        <f>VLOOKUP(G:G,[4]分布式发票数据!$A:$E,4,FALSE)</f>
        <v>40205</v>
      </c>
      <c r="S160" s="86">
        <f>VLOOKUP(G:G,[4]分布式发票数据!$A:$E,5,FALSE)</f>
        <v>14650.7</v>
      </c>
      <c r="T160" s="86">
        <f>VLOOKUP(G160,[5]分布式发票数据!$A$4:$E$193,4,FALSE)</f>
        <v>45595</v>
      </c>
      <c r="U160" s="86">
        <f>VLOOKUP(G160,[5]分布式发票数据!$A$4:$E$193,5,FALSE)</f>
        <v>16614.82</v>
      </c>
      <c r="V160" s="86">
        <f>VLOOKUP(G160,'[8]2023年4-6月'!$A$4:$E$193,5,FALSE)</f>
        <v>74732.61</v>
      </c>
      <c r="W160" s="86">
        <f t="shared" si="32"/>
        <v>91347.43</v>
      </c>
      <c r="X160" s="86">
        <f>VLOOKUP(G160,[6]分布式发票数据!$A$4:$D$193,4,FALSE)</f>
        <v>37831</v>
      </c>
      <c r="Y160" s="86">
        <f>VLOOKUP(G160,[6]分布式发票数据!$A$4:$E$193,5,FALSE)</f>
        <v>13785.62</v>
      </c>
      <c r="Z160" s="86">
        <f>VLOOKUP(G160,[9]分布式发票数据!$A$4:$E$193,4,FALSE)</f>
        <v>39707</v>
      </c>
      <c r="AA160" s="86">
        <f>VLOOKUP(G160,[9]分布式发票数据!$A$4:$E$193,5,FALSE)</f>
        <v>14469.23</v>
      </c>
      <c r="AB160" s="86">
        <f>VLOOKUP(G160,[10]分布式发票数据!$A:$D,4,FALSE)</f>
        <v>31235</v>
      </c>
      <c r="AC160" s="86">
        <f>VLOOKUP(G160,[10]分布式发票数据!$A:$E,5,FALSE)</f>
        <v>11382.03</v>
      </c>
      <c r="AD160" s="86">
        <f>VLOOKUP(G160,[12]sheet1!$G:$S,13,FALSE)</f>
        <v>36676</v>
      </c>
      <c r="AE160" s="86">
        <f>VLOOKUP(G160,[12]sheet1!$G:$X,18,FALSE)</f>
        <v>13364.73</v>
      </c>
      <c r="AF160" s="86">
        <f>VLOOKUP(G160,[11]Sheet1!$B:$E,4,FALSE)</f>
        <v>66960.66</v>
      </c>
      <c r="AG160" s="86">
        <f t="shared" si="28"/>
        <v>80325.39</v>
      </c>
      <c r="AH160" s="86">
        <f>VLOOKUP(G160,[13]Sheet1!$C$1:$H$65536,6,FALSE)</f>
        <v>30905</v>
      </c>
      <c r="AI160" s="86">
        <f>VLOOKUP(G160,[13]Sheet1!$C$1:$I$65536,7,FALSE)</f>
        <v>11261.78</v>
      </c>
      <c r="AJ160" s="86">
        <f>VLOOKUP(G160,[14]Sheet1!$E$1:$I$65536,5,FALSE)</f>
        <v>19025.12</v>
      </c>
      <c r="AK160" s="86">
        <f>VLOOKUP(G160,[15]Sheet1!$E$1:$I$65536,5,FALSE)</f>
        <v>22577.75</v>
      </c>
      <c r="AL160" s="92">
        <f t="shared" si="33"/>
        <v>41602.87</v>
      </c>
      <c r="AM160" s="92">
        <f t="shared" si="34"/>
        <v>52864.65</v>
      </c>
      <c r="AN160" s="1">
        <f>VLOOKUP(G160,[16]分布式营销结算明细接收数据!$E:$K,7,FALSE)</f>
        <v>18462</v>
      </c>
      <c r="AO160" s="1">
        <f>VLOOKUP(G160,[16]分布式营销结算明细接收数据!$E:$O,11,FALSE)</f>
        <v>6727.55</v>
      </c>
      <c r="AP160" s="1">
        <f>VLOOKUP(G160,[16]分布式营销结算明细接收数据!$E:$R,14,FALSE)</f>
        <v>11365.21</v>
      </c>
      <c r="AQ160" s="1">
        <f t="shared" si="29"/>
        <v>18092.76</v>
      </c>
      <c r="AR160" s="95">
        <f t="shared" si="30"/>
        <v>443891.58</v>
      </c>
    </row>
    <row r="161" ht="16" customHeight="1" spans="1:44">
      <c r="A161" s="12">
        <v>156</v>
      </c>
      <c r="B161" s="12"/>
      <c r="C161" s="56" t="s">
        <v>328</v>
      </c>
      <c r="D161" s="56"/>
      <c r="E161" s="56"/>
      <c r="F161" s="57">
        <v>300</v>
      </c>
      <c r="G161" s="30" t="s">
        <v>329</v>
      </c>
      <c r="H161" s="58">
        <f>VLOOKUP(G161,[1]分布式发票数据!$A:$D,4)</f>
        <v>35900</v>
      </c>
      <c r="I161" s="58">
        <f>VLOOKUP(G161,[1]分布式发票数据!$A:$E,5,FALSE)</f>
        <v>13081.96</v>
      </c>
      <c r="J161" s="20">
        <f>VLOOKUP(G161,[2]分布式发票数据!$A:$D,4,FALSE)</f>
        <v>31934</v>
      </c>
      <c r="K161" s="20">
        <f>VLOOKUP(G161,[2]分布式发票数据!$A:$E,5,FALSE)</f>
        <v>11636.75</v>
      </c>
      <c r="L161" s="84">
        <v>43852</v>
      </c>
      <c r="M161" s="85">
        <v>15979.67</v>
      </c>
      <c r="N161" s="20">
        <f>VLOOKUP(G161,'[7]2022年12月-2023年3月'!$A$4:$E$193,5,FALSE)</f>
        <v>90435.95</v>
      </c>
      <c r="O161" s="20">
        <f t="shared" si="31"/>
        <v>106415.62</v>
      </c>
      <c r="P161" s="86">
        <f>VLOOKUP(G161,[3]分布式发票数据!$A:$E,4,FALSE)</f>
        <v>33562</v>
      </c>
      <c r="Q161" s="86">
        <f>VLOOKUP(G161,[3]分布式发票数据!$A:$E,5,FALSE)</f>
        <v>12229.99</v>
      </c>
      <c r="R161" s="86">
        <f>VLOOKUP(G:G,[4]分布式发票数据!$A:$E,4,FALSE)</f>
        <v>34919</v>
      </c>
      <c r="S161" s="86">
        <f>VLOOKUP(G:G,[4]分布式发票数据!$A:$E,5,FALSE)</f>
        <v>12724.48</v>
      </c>
      <c r="T161" s="86">
        <f>VLOOKUP(G161,[5]分布式发票数据!$A$4:$E$193,4,FALSE)</f>
        <v>38780</v>
      </c>
      <c r="U161" s="86">
        <f>VLOOKUP(G161,[5]分布式发票数据!$A$4:$E$193,5,FALSE)</f>
        <v>14131.43</v>
      </c>
      <c r="V161" s="86">
        <f>VLOOKUP(G161,'[8]2023年4-6月'!$A$4:$E$193,5,FALSE)</f>
        <v>66029.88</v>
      </c>
      <c r="W161" s="86">
        <f t="shared" si="32"/>
        <v>80161.31</v>
      </c>
      <c r="X161" s="86">
        <f>VLOOKUP(G161,[6]分布式发票数据!$A$4:$D$193,4,FALSE)</f>
        <v>30851</v>
      </c>
      <c r="Y161" s="86">
        <f>VLOOKUP(G161,[6]分布式发票数据!$A$4:$E$193,5,FALSE)</f>
        <v>11242.1</v>
      </c>
      <c r="Z161" s="86">
        <f>VLOOKUP(G161,[9]分布式发票数据!$A$4:$E$193,4,FALSE)</f>
        <v>31289</v>
      </c>
      <c r="AA161" s="86">
        <f>VLOOKUP(G161,[9]分布式发票数据!$A$4:$E$193,5,FALSE)</f>
        <v>11401.71</v>
      </c>
      <c r="AB161" s="86">
        <f>VLOOKUP(G161,[10]分布式发票数据!$A:$D,4,FALSE)</f>
        <v>28252</v>
      </c>
      <c r="AC161" s="86">
        <f>VLOOKUP(G161,[10]分布式发票数据!$A:$E,5,FALSE)</f>
        <v>10295.03</v>
      </c>
      <c r="AD161" s="86">
        <f>VLOOKUP(G161,[12]sheet1!$G:$S,13,FALSE)</f>
        <v>35221</v>
      </c>
      <c r="AE161" s="86">
        <f>VLOOKUP(G161,[12]sheet1!$G:$X,18,FALSE)</f>
        <v>12834.53</v>
      </c>
      <c r="AF161" s="86">
        <f>VLOOKUP(G161,[11]Sheet1!$B:$E,4,FALSE)</f>
        <v>55645.32</v>
      </c>
      <c r="AG161" s="86">
        <f t="shared" si="28"/>
        <v>68479.85</v>
      </c>
      <c r="AH161" s="86">
        <f>VLOOKUP(G161,[13]Sheet1!$C$1:$H$65536,6,FALSE)</f>
        <v>31000</v>
      </c>
      <c r="AI161" s="86">
        <f>VLOOKUP(G161,[13]Sheet1!$C$1:$I$65536,7,FALSE)</f>
        <v>11296.4</v>
      </c>
      <c r="AJ161" s="86">
        <f>VLOOKUP(G161,[14]Sheet1!$E$1:$I$65536,5,FALSE)</f>
        <v>19083.6</v>
      </c>
      <c r="AK161" s="86">
        <f>VLOOKUP(G161,[15]Sheet1!$E$1:$I$65536,5,FALSE)</f>
        <v>21682.05</v>
      </c>
      <c r="AL161" s="92">
        <f t="shared" si="33"/>
        <v>40765.65</v>
      </c>
      <c r="AM161" s="92">
        <f t="shared" si="34"/>
        <v>52062.05</v>
      </c>
      <c r="AN161" s="1">
        <f>VLOOKUP(G161,[16]分布式营销结算明细接收数据!$E:$K,7,FALSE)</f>
        <v>23794</v>
      </c>
      <c r="AO161" s="1">
        <f>VLOOKUP(G161,[16]分布式营销结算明细接收数据!$E:$O,11,FALSE)</f>
        <v>8670.53</v>
      </c>
      <c r="AP161" s="1">
        <f>VLOOKUP(G161,[16]分布式营销结算明细接收数据!$E:$R,14,FALSE)</f>
        <v>14647.59</v>
      </c>
      <c r="AQ161" s="1">
        <f t="shared" si="29"/>
        <v>23318.12</v>
      </c>
      <c r="AR161" s="95">
        <f t="shared" si="30"/>
        <v>413048.97</v>
      </c>
    </row>
    <row r="162" ht="16" customHeight="1" spans="1:44">
      <c r="A162" s="12">
        <v>157</v>
      </c>
      <c r="B162" s="12"/>
      <c r="C162" s="56" t="s">
        <v>330</v>
      </c>
      <c r="D162" s="56"/>
      <c r="E162" s="56"/>
      <c r="F162" s="57">
        <v>300</v>
      </c>
      <c r="G162" s="30" t="s">
        <v>331</v>
      </c>
      <c r="H162" s="58">
        <f>VLOOKUP(G162,[1]分布式发票数据!$A:$D,4)</f>
        <v>32731</v>
      </c>
      <c r="I162" s="58">
        <f>VLOOKUP(G162,[1]分布式发票数据!$A:$E,5,FALSE)</f>
        <v>11927.18</v>
      </c>
      <c r="J162" s="20">
        <f>VLOOKUP(G162,[2]分布式发票数据!$A:$D,4,FALSE)</f>
        <v>30460</v>
      </c>
      <c r="K162" s="20">
        <f>VLOOKUP(G162,[2]分布式发票数据!$A:$E,5,FALSE)</f>
        <v>11099.62</v>
      </c>
      <c r="L162" s="84">
        <v>41766</v>
      </c>
      <c r="M162" s="85">
        <v>15219.53</v>
      </c>
      <c r="N162" s="20">
        <f>VLOOKUP(G162,'[7]2022年12月-2023年3月'!$A$4:$E$193,5,FALSE)</f>
        <v>83866.27</v>
      </c>
      <c r="O162" s="20">
        <f t="shared" si="31"/>
        <v>99085.8</v>
      </c>
      <c r="P162" s="86">
        <f>VLOOKUP(G162,[3]分布式发票数据!$A:$E,4,FALSE)</f>
        <v>32921</v>
      </c>
      <c r="Q162" s="86">
        <f>VLOOKUP(G162,[3]分布式发票数据!$A:$E,5,FALSE)</f>
        <v>11996.41</v>
      </c>
      <c r="R162" s="86">
        <f>VLOOKUP(G:G,[4]分布式发票数据!$A:$E,4,FALSE)</f>
        <v>35216</v>
      </c>
      <c r="S162" s="86">
        <f>VLOOKUP(G:G,[4]分布式发票数据!$A:$E,5,FALSE)</f>
        <v>12832.71</v>
      </c>
      <c r="T162" s="86">
        <f>VLOOKUP(G162,[5]分布式发票数据!$A$4:$E$193,4,FALSE)</f>
        <v>40882</v>
      </c>
      <c r="U162" s="86">
        <f>VLOOKUP(G162,[5]分布式发票数据!$A$4:$E$193,5,FALSE)</f>
        <v>14897.4</v>
      </c>
      <c r="V162" s="86">
        <f>VLOOKUP(G162,'[8]2023年4-6月'!$A$4:$E$193,5,FALSE)</f>
        <v>67112.1</v>
      </c>
      <c r="W162" s="86">
        <f t="shared" si="32"/>
        <v>82009.5</v>
      </c>
      <c r="X162" s="86">
        <f>VLOOKUP(G162,[6]分布式发票数据!$A$4:$D$193,4,FALSE)</f>
        <v>32953</v>
      </c>
      <c r="Y162" s="86">
        <f>VLOOKUP(G162,[6]分布式发票数据!$A$4:$E$193,5,FALSE)</f>
        <v>12008.07</v>
      </c>
      <c r="Z162" s="86">
        <f>VLOOKUP(G162,[9]分布式发票数据!$A$4:$E$193,4,FALSE)</f>
        <v>36499</v>
      </c>
      <c r="AA162" s="86">
        <f>VLOOKUP(G162,[9]分布式发票数据!$A$4:$E$193,5,FALSE)</f>
        <v>13300.24</v>
      </c>
      <c r="AB162" s="86">
        <f>VLOOKUP(G162,[10]分布式发票数据!$A:$D,4,FALSE)</f>
        <v>29910</v>
      </c>
      <c r="AC162" s="86">
        <f>VLOOKUP(G162,[10]分布式发票数据!$A:$E,5,FALSE)</f>
        <v>10899.2</v>
      </c>
      <c r="AD162" s="86">
        <f>VLOOKUP(G162,[12]sheet1!$G:$S,13,FALSE)</f>
        <v>35942</v>
      </c>
      <c r="AE162" s="86">
        <f>VLOOKUP(G162,[12]sheet1!$G:$X,18,FALSE)</f>
        <v>13097.26</v>
      </c>
      <c r="AF162" s="86">
        <f>VLOOKUP(G162,[11]Sheet1!$B:$E,4,FALSE)</f>
        <v>61167.25</v>
      </c>
      <c r="AG162" s="86">
        <f t="shared" si="28"/>
        <v>74264.51</v>
      </c>
      <c r="AH162" s="86">
        <f>VLOOKUP(G162,[13]Sheet1!$C$1:$H$65536,6,FALSE)</f>
        <v>29768</v>
      </c>
      <c r="AI162" s="86">
        <f>VLOOKUP(G162,[13]Sheet1!$C$1:$I$65536,7,FALSE)</f>
        <v>10847.46</v>
      </c>
      <c r="AJ162" s="86">
        <f>VLOOKUP(G162,[14]Sheet1!$E$1:$I$65536,5,FALSE)</f>
        <v>18325.18</v>
      </c>
      <c r="AK162" s="86">
        <f>VLOOKUP(G162,[15]Sheet1!$E$1:$I$65536,5,FALSE)</f>
        <v>22125.9</v>
      </c>
      <c r="AL162" s="92">
        <f t="shared" si="33"/>
        <v>40451.08</v>
      </c>
      <c r="AM162" s="92">
        <f t="shared" si="34"/>
        <v>51298.54</v>
      </c>
      <c r="AN162" s="1">
        <f>VLOOKUP(G162,[16]分布式营销结算明细接收数据!$E:$K,7,FALSE)</f>
        <v>17218</v>
      </c>
      <c r="AO162" s="1">
        <f>VLOOKUP(G162,[16]分布式营销结算明细接收数据!$E:$O,11,FALSE)</f>
        <v>6274.24</v>
      </c>
      <c r="AP162" s="1">
        <f>VLOOKUP(G162,[16]分布式营销结算明细接收数据!$E:$R,14,FALSE)</f>
        <v>10599.4</v>
      </c>
      <c r="AQ162" s="1">
        <f t="shared" si="29"/>
        <v>16873.64</v>
      </c>
      <c r="AR162" s="95">
        <f t="shared" si="30"/>
        <v>407595.42</v>
      </c>
    </row>
    <row r="163" ht="16" customHeight="1" spans="1:44">
      <c r="A163" s="12">
        <v>158</v>
      </c>
      <c r="B163" s="114" t="s">
        <v>332</v>
      </c>
      <c r="C163" s="56" t="s">
        <v>333</v>
      </c>
      <c r="D163" s="56"/>
      <c r="E163" s="56"/>
      <c r="F163" s="57">
        <v>300</v>
      </c>
      <c r="G163" s="30" t="s">
        <v>334</v>
      </c>
      <c r="H163" s="58">
        <f>VLOOKUP(G163,[1]分布式发票数据!$A:$D,4)</f>
        <v>35944</v>
      </c>
      <c r="I163" s="58">
        <f>VLOOKUP(G163,[1]分布式发票数据!$A:$E,5,FALSE)</f>
        <v>13097.99</v>
      </c>
      <c r="J163" s="20">
        <f>VLOOKUP(G163,[2]分布式发票数据!$A:$D,4,FALSE)</f>
        <v>34290</v>
      </c>
      <c r="K163" s="20">
        <f>VLOOKUP(G163,[2]分布式发票数据!$A:$E,5,FALSE)</f>
        <v>12495.28</v>
      </c>
      <c r="L163" s="84">
        <v>47483</v>
      </c>
      <c r="M163" s="85">
        <v>17302.81</v>
      </c>
      <c r="N163" s="20">
        <f>VLOOKUP(G163,'[7]2022年12月-2023年3月'!$A$4:$E$193,5,FALSE)</f>
        <v>94329.61</v>
      </c>
      <c r="O163" s="20">
        <f t="shared" si="31"/>
        <v>111632.42</v>
      </c>
      <c r="P163" s="86">
        <f>VLOOKUP(G163,[3]分布式发票数据!$A:$E,4,FALSE)</f>
        <v>36184</v>
      </c>
      <c r="Q163" s="86">
        <f>VLOOKUP(G163,[3]分布式发票数据!$A:$E,5,FALSE)</f>
        <v>13185.45</v>
      </c>
      <c r="R163" s="86">
        <f>VLOOKUP(G:G,[4]分布式发票数据!$A:$E,4,FALSE)</f>
        <v>40390</v>
      </c>
      <c r="S163" s="86">
        <f>VLOOKUP(G:G,[4]分布式发票数据!$A:$E,5,FALSE)</f>
        <v>14718.12</v>
      </c>
      <c r="T163" s="86">
        <f>VLOOKUP(G163,[5]分布式发票数据!$A$4:$E$193,4,FALSE)</f>
        <v>41590</v>
      </c>
      <c r="U163" s="86">
        <f>VLOOKUP(G163,[5]分布式发票数据!$A$4:$E$193,5,FALSE)</f>
        <v>15155.4</v>
      </c>
      <c r="V163" s="86">
        <f>VLOOKUP(G163,'[8]2023年4-6月'!$A$4:$E$193,5,FALSE)</f>
        <v>72741.75</v>
      </c>
      <c r="W163" s="86">
        <f t="shared" si="32"/>
        <v>87897.15</v>
      </c>
      <c r="X163" s="86">
        <f>VLOOKUP(G163,[6]分布式发票数据!$A$4:$D$193,4,FALSE)</f>
        <v>34792</v>
      </c>
      <c r="Y163" s="86">
        <f>VLOOKUP(G163,[6]分布式发票数据!$A$4:$E$193,5,FALSE)</f>
        <v>12678.2</v>
      </c>
      <c r="Z163" s="86">
        <f>VLOOKUP(G163,[9]分布式发票数据!$A$4:$E$193,4,FALSE)</f>
        <v>40106</v>
      </c>
      <c r="AA163" s="86">
        <f>VLOOKUP(G163,[9]分布式发票数据!$A$4:$E$193,5,FALSE)</f>
        <v>14614.63</v>
      </c>
      <c r="AB163" s="86">
        <f>VLOOKUP(G163,[10]分布式发票数据!$A:$D,4,FALSE)</f>
        <v>33902</v>
      </c>
      <c r="AC163" s="86">
        <f>VLOOKUP(G163,[10]分布式发票数据!$A:$E,5,FALSE)</f>
        <v>12353.89</v>
      </c>
      <c r="AD163" s="86">
        <f>VLOOKUP(G163,[12]sheet1!$G:$S,13,FALSE)</f>
        <v>41460</v>
      </c>
      <c r="AE163" s="86">
        <f>VLOOKUP(G163,[12]sheet1!$G:$X,18,FALSE)</f>
        <v>15108.02</v>
      </c>
      <c r="AF163" s="86">
        <f>VLOOKUP(G163,[11]Sheet1!$B:$E,4,FALSE)</f>
        <v>66977.28</v>
      </c>
      <c r="AG163" s="86">
        <f t="shared" si="28"/>
        <v>82085.3</v>
      </c>
      <c r="AH163" s="86">
        <f>VLOOKUP(G163,[13]Sheet1!$C$1:$H$65536,6,FALSE)</f>
        <v>34391</v>
      </c>
      <c r="AI163" s="86">
        <f>VLOOKUP(G163,[13]Sheet1!$C$1:$I$65536,7,FALSE)</f>
        <v>12532.08</v>
      </c>
      <c r="AJ163" s="86">
        <f>VLOOKUP(G163,[14]Sheet1!$E$1:$I$65536,5,FALSE)</f>
        <v>21171.1</v>
      </c>
      <c r="AK163" s="86">
        <f>VLOOKUP(G163,[15]Sheet1!$E$1:$I$65536,5,FALSE)</f>
        <v>25522.78</v>
      </c>
      <c r="AL163" s="92">
        <f t="shared" si="33"/>
        <v>46693.88</v>
      </c>
      <c r="AM163" s="92">
        <f t="shared" si="34"/>
        <v>59225.96</v>
      </c>
      <c r="AN163" s="1">
        <f>VLOOKUP(G163,[16]分布式营销结算明细接收数据!$E:$K,7,FALSE)</f>
        <v>23771</v>
      </c>
      <c r="AO163" s="1">
        <f>VLOOKUP(G163,[16]分布式营销结算明细接收数据!$E:$O,11,FALSE)</f>
        <v>8662.15</v>
      </c>
      <c r="AP163" s="1">
        <f>VLOOKUP(G163,[16]分布式营销结算明细接收数据!$E:$R,14,FALSE)</f>
        <v>14633.43</v>
      </c>
      <c r="AQ163" s="1">
        <f t="shared" si="29"/>
        <v>23295.58</v>
      </c>
      <c r="AR163" s="95">
        <f t="shared" si="30"/>
        <v>457279.97</v>
      </c>
    </row>
    <row r="164" ht="16" customHeight="1" spans="1:44">
      <c r="A164" s="12">
        <v>159</v>
      </c>
      <c r="B164" s="12" t="s">
        <v>335</v>
      </c>
      <c r="C164" s="56" t="s">
        <v>336</v>
      </c>
      <c r="D164" s="56"/>
      <c r="E164" s="56"/>
      <c r="F164" s="57">
        <v>300</v>
      </c>
      <c r="G164" s="30" t="s">
        <v>337</v>
      </c>
      <c r="H164" s="58">
        <f>VLOOKUP(G164,[1]分布式发票数据!$A:$D,4)</f>
        <v>30168</v>
      </c>
      <c r="I164" s="58">
        <f>VLOOKUP(G164,[1]分布式发票数据!$A:$E,5,FALSE)</f>
        <v>10993.22</v>
      </c>
      <c r="J164" s="20">
        <f>VLOOKUP(G164,[2]分布式发票数据!$A:$D,4,FALSE)</f>
        <v>28000</v>
      </c>
      <c r="K164" s="20">
        <f>VLOOKUP(G164,[2]分布式发票数据!$A:$E,5,FALSE)</f>
        <v>10203.2</v>
      </c>
      <c r="L164" s="84">
        <v>40554</v>
      </c>
      <c r="M164" s="85">
        <v>14777.88</v>
      </c>
      <c r="N164" s="20">
        <f>VLOOKUP(G164,'[7]2022年12月-2023年3月'!$A$4:$E$193,5,FALSE)</f>
        <v>79545.37</v>
      </c>
      <c r="O164" s="20">
        <f t="shared" si="31"/>
        <v>94323.25</v>
      </c>
      <c r="P164" s="86">
        <f>VLOOKUP(G164,[3]分布式发票数据!$A:$E,4,FALSE)</f>
        <v>31166</v>
      </c>
      <c r="Q164" s="86">
        <f>VLOOKUP(G164,[3]分布式发票数据!$A:$E,5,FALSE)</f>
        <v>11356.89</v>
      </c>
      <c r="R164" s="86">
        <f>VLOOKUP(G:G,[4]分布式发票数据!$A:$E,4,FALSE)</f>
        <v>37252</v>
      </c>
      <c r="S164" s="86">
        <f>VLOOKUP(G:G,[4]分布式发票数据!$A:$E,5,FALSE)</f>
        <v>13574.63</v>
      </c>
      <c r="T164" s="86">
        <f>VLOOKUP(G164,[5]分布式发票数据!$A$4:$E$193,4,FALSE)</f>
        <v>45347</v>
      </c>
      <c r="U164" s="86">
        <f>VLOOKUP(G164,[5]分布式发票数据!$A$4:$E$193,5,FALSE)</f>
        <v>16524.45</v>
      </c>
      <c r="V164" s="86">
        <f>VLOOKUP(G164,'[8]2023年4-6月'!$A$4:$E$193,5,FALSE)</f>
        <v>70033.73</v>
      </c>
      <c r="W164" s="86">
        <f t="shared" si="32"/>
        <v>86558.18</v>
      </c>
      <c r="X164" s="86">
        <f>VLOOKUP(G164,[6]分布式发票数据!$A$4:$D$193,4,FALSE)</f>
        <v>36970</v>
      </c>
      <c r="Y164" s="86">
        <f>VLOOKUP(G164,[6]分布式发票数据!$A$4:$E$193,5,FALSE)</f>
        <v>13471.87</v>
      </c>
      <c r="Z164" s="86">
        <f>VLOOKUP(G164,[9]分布式发票数据!$A$4:$E$193,4,FALSE)</f>
        <v>37669</v>
      </c>
      <c r="AA164" s="86">
        <f>VLOOKUP(G164,[9]分布式发票数据!$A$4:$E$193,5,FALSE)</f>
        <v>13726.58</v>
      </c>
      <c r="AB164" s="86">
        <f>VLOOKUP(G164,[10]分布式发票数据!$A:$D,4,FALSE)</f>
        <v>34159</v>
      </c>
      <c r="AC164" s="86">
        <f>VLOOKUP(G164,[10]分布式发票数据!$A:$E,5,FALSE)</f>
        <v>12447.54</v>
      </c>
      <c r="AD164" s="86">
        <f>VLOOKUP(G164,[12]sheet1!$G:$S,13,FALSE)</f>
        <v>41419</v>
      </c>
      <c r="AE164" s="86">
        <f>VLOOKUP(G164,[12]sheet1!$G:$X,18,FALSE)</f>
        <v>15093.08</v>
      </c>
      <c r="AF164" s="86">
        <f>VLOOKUP(G164,[11]Sheet1!$B:$E,4,FALSE)</f>
        <v>66976.05</v>
      </c>
      <c r="AG164" s="86">
        <f t="shared" si="28"/>
        <v>82069.13</v>
      </c>
      <c r="AH164" s="86">
        <f>VLOOKUP(G164,[13]Sheet1!$C$1:$H$65536,6,FALSE)</f>
        <v>34361</v>
      </c>
      <c r="AI164" s="86">
        <f>VLOOKUP(G164,[13]Sheet1!$C$1:$I$65536,7,FALSE)</f>
        <v>12521.15</v>
      </c>
      <c r="AJ164" s="86">
        <f>VLOOKUP(G164,[14]Sheet1!$E$1:$I$65536,5,FALSE)</f>
        <v>21152.63</v>
      </c>
      <c r="AK164" s="86">
        <f>VLOOKUP(G164,[15]Sheet1!$E$1:$I$65536,5,FALSE)</f>
        <v>25497.54</v>
      </c>
      <c r="AL164" s="92">
        <f t="shared" si="33"/>
        <v>46650.17</v>
      </c>
      <c r="AM164" s="92">
        <f t="shared" si="34"/>
        <v>59171.32</v>
      </c>
      <c r="AN164" s="1">
        <f>VLOOKUP(G164,[16]分布式营销结算明细接收数据!$E:$K,7,FALSE)</f>
        <v>18253</v>
      </c>
      <c r="AO164" s="1">
        <f>VLOOKUP(G164,[16]分布式营销结算明细接收数据!$E:$O,11,FALSE)</f>
        <v>6651.39</v>
      </c>
      <c r="AP164" s="1">
        <f>VLOOKUP(G164,[16]分布式营销结算明细接收数据!$E:$R,14,FALSE)</f>
        <v>11236.55</v>
      </c>
      <c r="AQ164" s="1">
        <f t="shared" si="29"/>
        <v>17887.94</v>
      </c>
      <c r="AR164" s="95">
        <f t="shared" si="30"/>
        <v>425783.75</v>
      </c>
    </row>
    <row r="165" ht="16" customHeight="1" spans="1:44">
      <c r="A165" s="12">
        <v>160</v>
      </c>
      <c r="B165" s="12" t="s">
        <v>338</v>
      </c>
      <c r="C165" s="56" t="s">
        <v>339</v>
      </c>
      <c r="D165" s="56"/>
      <c r="E165" s="56"/>
      <c r="F165" s="57">
        <v>300</v>
      </c>
      <c r="G165" s="30" t="s">
        <v>340</v>
      </c>
      <c r="H165" s="58">
        <f>VLOOKUP(G165,[1]分布式发票数据!$A:$D,4)</f>
        <v>27388</v>
      </c>
      <c r="I165" s="58">
        <f>VLOOKUP(G165,[1]分布式发票数据!$A:$E,5,FALSE)</f>
        <v>9980.19</v>
      </c>
      <c r="J165" s="20">
        <f>VLOOKUP(G165,[2]分布式发票数据!$A:$D,4,FALSE)</f>
        <v>28400</v>
      </c>
      <c r="K165" s="20">
        <f>VLOOKUP(G165,[2]分布式发票数据!$A:$E,5,FALSE)</f>
        <v>10348.96</v>
      </c>
      <c r="L165" s="84">
        <v>42653</v>
      </c>
      <c r="M165" s="85">
        <v>15542.75</v>
      </c>
      <c r="N165" s="20">
        <f>VLOOKUP(G165,'[7]2022年12月-2023年3月'!$A$4:$E$193,5,FALSE)</f>
        <v>76888.44</v>
      </c>
      <c r="O165" s="20">
        <f t="shared" si="31"/>
        <v>92431.19</v>
      </c>
      <c r="P165" s="86">
        <f>VLOOKUP(G165,[3]分布式发票数据!$A:$E,4,FALSE)</f>
        <v>34448</v>
      </c>
      <c r="Q165" s="86">
        <f>VLOOKUP(G165,[3]分布式发票数据!$A:$E,5,FALSE)</f>
        <v>12552.85</v>
      </c>
      <c r="R165" s="86">
        <f>VLOOKUP(G:G,[4]分布式发票数据!$A:$E,4,FALSE)</f>
        <v>37518</v>
      </c>
      <c r="S165" s="86">
        <f>VLOOKUP(G:G,[4]分布式发票数据!$A:$E,5,FALSE)</f>
        <v>13671.56</v>
      </c>
      <c r="T165" s="86">
        <f>VLOOKUP(G165,[5]分布式发票数据!$A$4:$E$193,4,FALSE)</f>
        <v>39816</v>
      </c>
      <c r="U165" s="86">
        <f>VLOOKUP(G165,[5]分布式发票数据!$A$4:$E$193,5,FALSE)</f>
        <v>14508.95</v>
      </c>
      <c r="V165" s="86">
        <f>VLOOKUP(G165,'[8]2023年4-6月'!$A$4:$E$193,5,FALSE)</f>
        <v>68813</v>
      </c>
      <c r="W165" s="86">
        <f t="shared" si="32"/>
        <v>83321.95</v>
      </c>
      <c r="X165" s="86">
        <f>VLOOKUP(G165,[6]分布式发票数据!$A$4:$D$193,4,FALSE)</f>
        <v>31036</v>
      </c>
      <c r="Y165" s="86">
        <f>VLOOKUP(G165,[6]分布式发票数据!$A$4:$E$193,5,FALSE)</f>
        <v>11309.52</v>
      </c>
      <c r="Z165" s="86">
        <f>VLOOKUP(G165,[9]分布式发票数据!$A$4:$E$193,4,FALSE)</f>
        <v>29616</v>
      </c>
      <c r="AA165" s="86">
        <f>VLOOKUP(G165,[9]分布式发票数据!$A$4:$E$193,5,FALSE)</f>
        <v>10792.07</v>
      </c>
      <c r="AB165" s="86">
        <f>VLOOKUP(G165,[10]分布式发票数据!$A:$D,4,FALSE)</f>
        <v>24923</v>
      </c>
      <c r="AC165" s="86">
        <f>VLOOKUP(G165,[10]分布式发票数据!$A:$E,5,FALSE)</f>
        <v>9081.94</v>
      </c>
      <c r="AD165" s="86">
        <f>VLOOKUP(G165,[12]sheet1!$G:$S,13,FALSE)</f>
        <v>28140</v>
      </c>
      <c r="AE165" s="86">
        <f>VLOOKUP(G165,[12]sheet1!$G:$X,18,FALSE)</f>
        <v>10254.22</v>
      </c>
      <c r="AF165" s="86">
        <f>VLOOKUP(G165,[11]Sheet1!$B:$E,4,FALSE)</f>
        <v>52679.97</v>
      </c>
      <c r="AG165" s="86">
        <f t="shared" si="28"/>
        <v>62934.19</v>
      </c>
      <c r="AH165" s="86">
        <f>VLOOKUP(G165,[13]Sheet1!$C$1:$H$65536,6,FALSE)</f>
        <v>24451</v>
      </c>
      <c r="AI165" s="86">
        <f>VLOOKUP(G165,[13]Sheet1!$C$1:$I$65536,7,FALSE)</f>
        <v>8909.94</v>
      </c>
      <c r="AJ165" s="86">
        <f>VLOOKUP(G165,[14]Sheet1!$E$1:$I$65536,5,FALSE)</f>
        <v>15052.04</v>
      </c>
      <c r="AK165" s="86">
        <f>VLOOKUP(G165,[15]Sheet1!$E$1:$I$65536,5,FALSE)</f>
        <v>17322.98</v>
      </c>
      <c r="AL165" s="92">
        <f t="shared" si="33"/>
        <v>32375.02</v>
      </c>
      <c r="AM165" s="92">
        <f t="shared" si="34"/>
        <v>41284.96</v>
      </c>
      <c r="AN165" s="1">
        <f>VLOOKUP(G165,[16]分布式营销结算明细接收数据!$E:$K,7,FALSE)</f>
        <v>17357</v>
      </c>
      <c r="AO165" s="1">
        <f>VLOOKUP(G165,[16]分布式营销结算明细接收数据!$E:$O,11,FALSE)</f>
        <v>6324.89</v>
      </c>
      <c r="AP165" s="1">
        <f>VLOOKUP(G165,[16]分布式营销结算明细接收数据!$E:$R,14,FALSE)</f>
        <v>10684.97</v>
      </c>
      <c r="AQ165" s="1">
        <f t="shared" si="29"/>
        <v>17009.86</v>
      </c>
      <c r="AR165" s="95">
        <f t="shared" si="30"/>
        <v>374719.24</v>
      </c>
    </row>
    <row r="166" ht="16" customHeight="1" spans="1:44">
      <c r="A166" s="12">
        <v>161</v>
      </c>
      <c r="B166" s="12"/>
      <c r="C166" s="56" t="s">
        <v>341</v>
      </c>
      <c r="D166" s="56"/>
      <c r="E166" s="56"/>
      <c r="F166" s="57">
        <v>300</v>
      </c>
      <c r="G166" s="30" t="s">
        <v>342</v>
      </c>
      <c r="H166" s="58">
        <f>VLOOKUP(G166,[1]分布式发票数据!$A:$D,4)</f>
        <v>30313</v>
      </c>
      <c r="I166" s="58">
        <f>VLOOKUP(G166,[1]分布式发票数据!$A:$E,5,FALSE)</f>
        <v>11046.06</v>
      </c>
      <c r="J166" s="20">
        <f>VLOOKUP(G166,[2]分布式发票数据!$A:$D,4,FALSE)</f>
        <v>26460</v>
      </c>
      <c r="K166" s="20">
        <f>VLOOKUP(G166,[2]分布式发票数据!$A:$E,5,FALSE)</f>
        <v>9642.02</v>
      </c>
      <c r="L166" s="84">
        <v>39062</v>
      </c>
      <c r="M166" s="123">
        <v>14234.19</v>
      </c>
      <c r="N166" s="20">
        <f>VLOOKUP(G166,'[7]2022年12月-2023年3月'!$A$4:$E$193,5,FALSE)</f>
        <v>77558.83</v>
      </c>
      <c r="O166" s="20">
        <f t="shared" si="31"/>
        <v>91793.02</v>
      </c>
      <c r="P166" s="86">
        <f>VLOOKUP(G166,[3]分布式发票数据!$A:$E,4,FALSE)</f>
        <v>31554</v>
      </c>
      <c r="Q166" s="86">
        <f>VLOOKUP(G166,[3]分布式发票数据!$A:$E,5,FALSE)</f>
        <v>11498.28</v>
      </c>
      <c r="R166" s="86">
        <f>VLOOKUP(G:G,[4]分布式发票数据!$A:$E,4,FALSE)</f>
        <v>37984</v>
      </c>
      <c r="S166" s="86">
        <f>VLOOKUP(G:G,[4]分布式发票数据!$A:$E,5,FALSE)</f>
        <v>13841.37</v>
      </c>
      <c r="T166" s="86">
        <f>VLOOKUP(G166,[5]分布式发票数据!$A$4:$E$193,4,FALSE)</f>
        <v>46234</v>
      </c>
      <c r="U166" s="86">
        <f>VLOOKUP(G166,[5]分布式发票数据!$A$4:$E$193,5,FALSE)</f>
        <v>16847.67</v>
      </c>
      <c r="V166" s="86">
        <f>VLOOKUP(G166,'[8]2023年4-6月'!$A$4:$E$193,5,FALSE)</f>
        <v>71269.24</v>
      </c>
      <c r="W166" s="86">
        <f t="shared" si="32"/>
        <v>88116.91</v>
      </c>
      <c r="X166" s="86">
        <f>VLOOKUP(G166,[6]分布式发票数据!$A$4:$D$193,4,FALSE)</f>
        <v>38558</v>
      </c>
      <c r="Y166" s="86">
        <f>VLOOKUP(G166,[6]分布式发票数据!$A$4:$E$193,5,FALSE)</f>
        <v>14050.54</v>
      </c>
      <c r="Z166" s="86">
        <f>VLOOKUP(G166,[9]分布式发票数据!$A$4:$E$193,4,FALSE)</f>
        <v>39637</v>
      </c>
      <c r="AA166" s="86">
        <f>VLOOKUP(G166,[9]分布式发票数据!$A$4:$E$193,5,FALSE)</f>
        <v>14443.72</v>
      </c>
      <c r="AB166" s="86">
        <f>VLOOKUP(G166,[10]分布式发票数据!$A:$D,4,FALSE)</f>
        <v>32648</v>
      </c>
      <c r="AC166" s="86">
        <f>VLOOKUP(G166,[10]分布式发票数据!$A:$E,5,FALSE)</f>
        <v>11896.93</v>
      </c>
      <c r="AD166" s="86">
        <f>VLOOKUP(G166,[12]sheet1!$G:$S,13,FALSE)</f>
        <v>39482</v>
      </c>
      <c r="AE166" s="86">
        <f>VLOOKUP(G166,[12]sheet1!$G:$X,18,FALSE)</f>
        <v>14387.24</v>
      </c>
      <c r="AF166" s="86">
        <f>VLOOKUP(G166,[11]Sheet1!$B:$E,4,FALSE)</f>
        <v>68234.95</v>
      </c>
      <c r="AG166" s="86">
        <f t="shared" si="28"/>
        <v>82622.19</v>
      </c>
      <c r="AH166" s="86">
        <f>VLOOKUP(G166,[13]Sheet1!$C$1:$H$65536,6,FALSE)</f>
        <v>33092</v>
      </c>
      <c r="AI166" s="86">
        <f>VLOOKUP(G166,[13]Sheet1!$C$1:$I$65536,7,FALSE)</f>
        <v>12058.72</v>
      </c>
      <c r="AJ166" s="86">
        <f>VLOOKUP(G166,[14]Sheet1!$E$1:$I$65536,5,FALSE)</f>
        <v>20371.44</v>
      </c>
      <c r="AK166" s="86">
        <f>VLOOKUP(G166,[15]Sheet1!$E$1:$I$65536,5,FALSE)</f>
        <v>24305.12</v>
      </c>
      <c r="AL166" s="92">
        <f t="shared" si="33"/>
        <v>44676.56</v>
      </c>
      <c r="AM166" s="92">
        <f t="shared" si="34"/>
        <v>56735.28</v>
      </c>
      <c r="AN166" s="1">
        <f>VLOOKUP(G166,[16]分布式营销结算明细接收数据!$E:$K,7,FALSE)</f>
        <v>14212</v>
      </c>
      <c r="AO166" s="1">
        <f>VLOOKUP(G166,[16]分布式营销结算明细接收数据!$E:$O,11,FALSE)</f>
        <v>5178.85</v>
      </c>
      <c r="AP166" s="1">
        <f>VLOOKUP(G166,[16]分布式营销结算明细接收数据!$E:$R,14,FALSE)</f>
        <v>8748.91</v>
      </c>
      <c r="AQ166" s="1">
        <f t="shared" si="29"/>
        <v>13927.76</v>
      </c>
      <c r="AR166" s="95">
        <f t="shared" si="30"/>
        <v>419614.08</v>
      </c>
    </row>
    <row r="167" ht="16" customHeight="1" spans="1:44">
      <c r="A167" s="12">
        <v>162</v>
      </c>
      <c r="B167" s="12"/>
      <c r="C167" s="56" t="s">
        <v>343</v>
      </c>
      <c r="D167" s="56"/>
      <c r="E167" s="56"/>
      <c r="F167" s="57">
        <v>300</v>
      </c>
      <c r="G167" s="30" t="s">
        <v>344</v>
      </c>
      <c r="H167" s="58">
        <f>VLOOKUP(G167,[1]分布式发票数据!$A:$D,4)</f>
        <v>39114</v>
      </c>
      <c r="I167" s="58">
        <f>VLOOKUP(G167,[1]分布式发票数据!$A:$E,5,FALSE)</f>
        <v>14253.14</v>
      </c>
      <c r="J167" s="20">
        <f>VLOOKUP(G167,[2]分布式发票数据!$A:$D,4,FALSE)</f>
        <v>34865</v>
      </c>
      <c r="K167" s="20">
        <f>VLOOKUP(G167,[2]分布式发票数据!$A:$E,5,FALSE)</f>
        <v>12704.81</v>
      </c>
      <c r="L167" s="84">
        <v>49218</v>
      </c>
      <c r="M167" s="85">
        <v>17935.04</v>
      </c>
      <c r="N167" s="20">
        <f>VLOOKUP(G167,'[7]2022年12月-2023年3月'!$A$4:$E$193,5,FALSE)</f>
        <v>98825.96</v>
      </c>
      <c r="O167" s="20">
        <f t="shared" ref="O167:O196" si="35">M167+N167</f>
        <v>116761</v>
      </c>
      <c r="P167" s="86">
        <f>VLOOKUP(G167,[3]分布式发票数据!$A:$E,4,FALSE)</f>
        <v>32488</v>
      </c>
      <c r="Q167" s="86">
        <f>VLOOKUP(G167,[3]分布式发票数据!$A:$E,5,FALSE)</f>
        <v>11838.63</v>
      </c>
      <c r="R167" s="86">
        <f>VLOOKUP(G:G,[4]分布式发票数据!$A:$E,4,FALSE)</f>
        <v>33367</v>
      </c>
      <c r="S167" s="86">
        <f>VLOOKUP(G:G,[4]分布式发票数据!$A:$E,5,FALSE)</f>
        <v>12158.93</v>
      </c>
      <c r="T167" s="86">
        <f>VLOOKUP(G167,[5]分布式发票数据!$A$4:$E$193,4,FALSE)</f>
        <v>38500</v>
      </c>
      <c r="U167" s="86">
        <f>VLOOKUP(G167,[5]分布式发票数据!$A$4:$E$193,5,FALSE)</f>
        <v>14029.4</v>
      </c>
      <c r="V167" s="86">
        <f>VLOOKUP(G167,'[8]2023年4-6月'!$A$4:$E$193,5,FALSE)</f>
        <v>64240.94</v>
      </c>
      <c r="W167" s="86">
        <f t="shared" ref="W167:W196" si="36">U167+V167</f>
        <v>78270.34</v>
      </c>
      <c r="X167" s="86">
        <f>VLOOKUP(G167,[6]分布式发票数据!$A$4:$D$193,4,FALSE)</f>
        <v>31159</v>
      </c>
      <c r="Y167" s="86">
        <f>VLOOKUP(G167,[6]分布式发票数据!$A$4:$E$193,5,FALSE)</f>
        <v>11354.34</v>
      </c>
      <c r="Z167" s="86">
        <f>VLOOKUP(G167,[9]分布式发票数据!$A$4:$E$193,4,FALSE)</f>
        <v>33331</v>
      </c>
      <c r="AA167" s="86">
        <f>VLOOKUP(G167,[9]分布式发票数据!$A$4:$E$193,5,FALSE)</f>
        <v>12145.82</v>
      </c>
      <c r="AB167" s="86">
        <f>VLOOKUP(G167,[10]分布式发票数据!$A:$D,4,FALSE)</f>
        <v>29509</v>
      </c>
      <c r="AC167" s="86">
        <f>VLOOKUP(G167,[10]分布式发票数据!$A:$E,5,FALSE)</f>
        <v>10753.08</v>
      </c>
      <c r="AD167" s="86">
        <f>VLOOKUP(G167,[12]sheet1!$G:$S,13,FALSE)</f>
        <v>37063</v>
      </c>
      <c r="AE167" s="86">
        <f>VLOOKUP(G167,[12]sheet1!$G:$X,18,FALSE)</f>
        <v>13505.76</v>
      </c>
      <c r="AF167" s="86">
        <f>VLOOKUP(G167,[11]Sheet1!$B:$E,4,FALSE)</f>
        <v>57865.78</v>
      </c>
      <c r="AG167" s="86">
        <f t="shared" ref="AG167:AG196" si="37">AE167+AF167</f>
        <v>71371.54</v>
      </c>
      <c r="AH167" s="86">
        <f>VLOOKUP(G167,[13]Sheet1!$C$1:$H$65536,6,FALSE)</f>
        <v>33342</v>
      </c>
      <c r="AI167" s="86">
        <f>VLOOKUP(G167,[13]Sheet1!$C$1:$I$65536,7,FALSE)</f>
        <v>12149.82</v>
      </c>
      <c r="AJ167" s="86">
        <f>VLOOKUP(G167,[14]Sheet1!$E$1:$I$65536,5,FALSE)</f>
        <v>20525.34</v>
      </c>
      <c r="AK167" s="86">
        <f>VLOOKUP(G167,[15]Sheet1!$E$1:$I$65536,5,FALSE)</f>
        <v>22815.98</v>
      </c>
      <c r="AL167" s="92">
        <f t="shared" ref="AL167:AL196" si="38">AJ167+AK167</f>
        <v>43341.32</v>
      </c>
      <c r="AM167" s="92">
        <f t="shared" ref="AM167:AM196" si="39">AI167+AL167</f>
        <v>55491.14</v>
      </c>
      <c r="AN167" s="1">
        <f>VLOOKUP(G167,[16]分布式营销结算明细接收数据!$E:$K,7,FALSE)</f>
        <v>27924</v>
      </c>
      <c r="AO167" s="1">
        <f>VLOOKUP(G167,[16]分布式营销结算明细接收数据!$E:$O,11,FALSE)</f>
        <v>10175.51</v>
      </c>
      <c r="AP167" s="1">
        <f>VLOOKUP(G167,[16]分布式营销结算明细接收数据!$E:$R,14,FALSE)</f>
        <v>17190.01</v>
      </c>
      <c r="AQ167" s="1">
        <f t="shared" ref="AQ167:AQ196" si="40">AO167+AP167</f>
        <v>27365.52</v>
      </c>
      <c r="AR167" s="95">
        <f t="shared" ref="AR167:AR196" si="41">AQ167+AM167+AG167+AC167+AA167+Y167+W167+S167+Q167+O167+K167+I167</f>
        <v>434468.29</v>
      </c>
    </row>
    <row r="168" ht="16" customHeight="1" spans="1:44">
      <c r="A168" s="12">
        <v>163</v>
      </c>
      <c r="B168" s="12" t="s">
        <v>345</v>
      </c>
      <c r="C168" s="72" t="s">
        <v>346</v>
      </c>
      <c r="D168" s="72"/>
      <c r="E168" s="72"/>
      <c r="F168" s="57">
        <v>300</v>
      </c>
      <c r="G168" s="30" t="s">
        <v>347</v>
      </c>
      <c r="H168" s="58">
        <f>VLOOKUP(G168,[1]分布式发票数据!$A:$D,4)</f>
        <v>19506</v>
      </c>
      <c r="I168" s="58">
        <f>VLOOKUP(G168,[1]分布式发票数据!$A:$E,5,FALSE)</f>
        <v>7107.99</v>
      </c>
      <c r="J168" s="20">
        <f>VLOOKUP(G168,[2]分布式发票数据!$A:$D,4,FALSE)</f>
        <v>20926</v>
      </c>
      <c r="K168" s="20">
        <f>VLOOKUP(G168,[2]分布式发票数据!$A:$E,5,FALSE)</f>
        <v>7625.43</v>
      </c>
      <c r="L168" s="84">
        <v>34195</v>
      </c>
      <c r="M168" s="85">
        <v>12460.66</v>
      </c>
      <c r="N168" s="20">
        <f>VLOOKUP(G168,'[7]2022年12月-2023年3月'!$A$4:$E$193,5,FALSE)</f>
        <v>57368.99</v>
      </c>
      <c r="O168" s="20">
        <f t="shared" si="35"/>
        <v>69829.65</v>
      </c>
      <c r="P168" s="86">
        <f>VLOOKUP(G168,[3]分布式发票数据!$A:$E,4,FALSE)</f>
        <v>30390</v>
      </c>
      <c r="Q168" s="86">
        <f>VLOOKUP(G168,[3]分布式发票数据!$A:$E,5,FALSE)</f>
        <v>11074.12</v>
      </c>
      <c r="R168" s="86">
        <f>VLOOKUP(G:G,[4]分布式发票数据!$A:$E,4,FALSE)</f>
        <v>34958</v>
      </c>
      <c r="S168" s="86">
        <f>VLOOKUP(G:G,[4]分布式发票数据!$A:$E,5,FALSE)</f>
        <v>12738.7</v>
      </c>
      <c r="T168" s="86">
        <f>VLOOKUP(G168,[5]分布式发票数据!$A$4:$E$193,4,FALSE)</f>
        <v>40994</v>
      </c>
      <c r="U168" s="86">
        <f>VLOOKUP(G168,[5]分布式发票数据!$A$4:$E$193,5,FALSE)</f>
        <v>14938.21</v>
      </c>
      <c r="V168" s="86">
        <f>VLOOKUP(G168,'[8]2023年4-6月'!$A$4:$E$193,5,FALSE)</f>
        <v>65464.13</v>
      </c>
      <c r="W168" s="86">
        <f t="shared" si="36"/>
        <v>80402.34</v>
      </c>
      <c r="X168" s="86">
        <f>VLOOKUP(G168,[6]分布式发票数据!$A$4:$D$193,4,FALSE)</f>
        <v>33132</v>
      </c>
      <c r="Y168" s="86">
        <f>VLOOKUP(G168,[6]分布式发票数据!$A$4:$E$193,5,FALSE)</f>
        <v>12073.3</v>
      </c>
      <c r="Z168" s="86">
        <f>VLOOKUP(G168,[9]分布式发票数据!$A$4:$E$193,4,FALSE)</f>
        <v>32484</v>
      </c>
      <c r="AA168" s="86">
        <f>VLOOKUP(G168,[9]分布式发票数据!$A$4:$E$193,5,FALSE)</f>
        <v>11837.17</v>
      </c>
      <c r="AB168" s="86">
        <f>VLOOKUP(G168,[10]分布式发票数据!$A:$D,4,FALSE)</f>
        <v>27653</v>
      </c>
      <c r="AC168" s="86">
        <f>VLOOKUP(G168,[10]分布式发票数据!$A:$E,5,FALSE)</f>
        <v>10076.75</v>
      </c>
      <c r="AD168" s="86">
        <f>VLOOKUP(G168,[12]sheet1!$G:$S,13,FALSE)</f>
        <v>26424</v>
      </c>
      <c r="AE168" s="86">
        <f>VLOOKUP(G168,[12]sheet1!$G:$X,18,FALSE)</f>
        <v>9628.91</v>
      </c>
      <c r="AF168" s="86">
        <f>VLOOKUP(G168,[11]Sheet1!$B:$E,4,FALSE)</f>
        <v>57416.4</v>
      </c>
      <c r="AG168" s="86">
        <f t="shared" si="37"/>
        <v>67045.31</v>
      </c>
      <c r="AH168" s="86">
        <f>VLOOKUP(G168,[13]Sheet1!$C$1:$H$65536,6,FALSE)</f>
        <v>19298</v>
      </c>
      <c r="AI168" s="86">
        <f>VLOOKUP(G168,[13]Sheet1!$C$1:$I$65536,7,FALSE)</f>
        <v>7032.19</v>
      </c>
      <c r="AJ168" s="86">
        <f>VLOOKUP(G168,[14]Sheet1!$E$1:$I$65536,5,FALSE)</f>
        <v>11879.85</v>
      </c>
      <c r="AK168" s="86">
        <f>VLOOKUP(G168,[15]Sheet1!$E$1:$I$65536,5,FALSE)</f>
        <v>16266.61</v>
      </c>
      <c r="AL168" s="92">
        <f t="shared" si="38"/>
        <v>28146.46</v>
      </c>
      <c r="AM168" s="92">
        <f t="shared" si="39"/>
        <v>35178.65</v>
      </c>
      <c r="AN168" s="1">
        <f>VLOOKUP(G168,[16]分布式营销结算明细接收数据!$E:$K,7,FALSE)</f>
        <v>7602</v>
      </c>
      <c r="AO168" s="1">
        <f>VLOOKUP(G168,[16]分布式营销结算明细接收数据!$E:$O,11,FALSE)</f>
        <v>2770.17</v>
      </c>
      <c r="AP168" s="1">
        <f>VLOOKUP(G168,[16]分布式营销结算明细接收数据!$E:$R,14,FALSE)</f>
        <v>4679.79</v>
      </c>
      <c r="AQ168" s="1">
        <f t="shared" si="40"/>
        <v>7449.96</v>
      </c>
      <c r="AR168" s="95">
        <f t="shared" si="41"/>
        <v>332439.37</v>
      </c>
    </row>
    <row r="169" ht="16" customHeight="1" spans="1:44">
      <c r="A169" s="12">
        <v>164</v>
      </c>
      <c r="B169" s="12" t="s">
        <v>348</v>
      </c>
      <c r="C169" s="56" t="s">
        <v>349</v>
      </c>
      <c r="D169" s="56"/>
      <c r="E169" s="56"/>
      <c r="F169" s="57">
        <v>161</v>
      </c>
      <c r="G169" s="139" t="s">
        <v>350</v>
      </c>
      <c r="H169" s="58">
        <f>VLOOKUP(G169,[1]分布式发票数据!$A:$D,4)</f>
        <v>18886</v>
      </c>
      <c r="I169" s="58">
        <f>VLOOKUP(G169,[1]分布式发票数据!$A:$E,5,FALSE)</f>
        <v>6882.06</v>
      </c>
      <c r="J169" s="20">
        <f>VLOOKUP(G169,[2]分布式发票数据!$A:$D,4,FALSE)</f>
        <v>17795</v>
      </c>
      <c r="K169" s="20">
        <f>VLOOKUP(G169,[2]分布式发票数据!$A:$E,5,FALSE)</f>
        <v>6484.5</v>
      </c>
      <c r="L169" s="84">
        <v>25137</v>
      </c>
      <c r="M169" s="85">
        <v>9159.92</v>
      </c>
      <c r="N169" s="20">
        <f>VLOOKUP(G169,'[7]2022年12月-2023年3月'!$A$4:$E$193,5,FALSE)</f>
        <v>40430.08</v>
      </c>
      <c r="O169" s="20">
        <f t="shared" si="35"/>
        <v>49590</v>
      </c>
      <c r="P169" s="86">
        <f>VLOOKUP(G169,[3]分布式发票数据!$A:$E,4,FALSE)</f>
        <v>18870</v>
      </c>
      <c r="Q169" s="86">
        <f>VLOOKUP(G169,[3]分布式发票数据!$A:$E,5,FALSE)</f>
        <v>6876.23</v>
      </c>
      <c r="R169" s="86">
        <f>VLOOKUP(G:G,[4]分布式发票数据!$A:$E,4,FALSE)</f>
        <v>21006</v>
      </c>
      <c r="S169" s="86">
        <f>VLOOKUP(G:G,[4]分布式发票数据!$A:$E,5,FALSE)</f>
        <v>7654.59</v>
      </c>
      <c r="T169" s="86">
        <f>VLOOKUP(G169,[5]分布式发票数据!$A$4:$E$193,4,FALSE)</f>
        <v>23100</v>
      </c>
      <c r="U169" s="86">
        <f>VLOOKUP(G169,[5]分布式发票数据!$A$4:$E$193,5,FALSE)</f>
        <v>8417.64</v>
      </c>
      <c r="V169" s="86">
        <f>VLOOKUP(G169,'[8]2023年4-6月'!$A$4:$E$193,5,FALSE)</f>
        <v>30581.14</v>
      </c>
      <c r="W169" s="86">
        <f t="shared" si="36"/>
        <v>38998.78</v>
      </c>
      <c r="X169" s="86">
        <f>VLOOKUP(G169,[6]分布式发票数据!$A$4:$D$193,4,FALSE)</f>
        <v>19281</v>
      </c>
      <c r="Y169" s="86">
        <f>VLOOKUP(G169,[6]分布式发票数据!$A$4:$E$193,5,FALSE)</f>
        <v>7026</v>
      </c>
      <c r="Z169" s="86">
        <f>VLOOKUP(G169,[9]分布式发票数据!$A$4:$E$193,4,FALSE)</f>
        <v>20103</v>
      </c>
      <c r="AA169" s="86">
        <f>VLOOKUP(G169,[9]分布式发票数据!$A$4:$E$193,5,FALSE)</f>
        <v>7325.53</v>
      </c>
      <c r="AB169" s="86">
        <f>VLOOKUP(G169,[10]分布式发票数据!$A:$D,4,FALSE)</f>
        <v>17763</v>
      </c>
      <c r="AC169" s="86">
        <f>VLOOKUP(G169,[10]分布式发票数据!$A:$E,5,FALSE)</f>
        <v>6472.84</v>
      </c>
      <c r="AD169" s="86">
        <f>VLOOKUP(G169,[12]sheet1!$G:$S,13,FALSE)</f>
        <v>22866</v>
      </c>
      <c r="AE169" s="86">
        <f>VLOOKUP(G169,[12]sheet1!$G:$X,18,FALSE)</f>
        <v>8332.37</v>
      </c>
      <c r="AF169" s="86">
        <f>VLOOKUP(G169,[11]Sheet1!$B:$E,4,FALSE)</f>
        <v>27750.58</v>
      </c>
      <c r="AG169" s="86">
        <f t="shared" si="37"/>
        <v>36082.95</v>
      </c>
      <c r="AH169" s="86">
        <f>VLOOKUP(G169,[13]Sheet1!$C$1:$H$65536,6,FALSE)</f>
        <v>20815</v>
      </c>
      <c r="AI169" s="86">
        <f>VLOOKUP(G169,[13]Sheet1!$C$1:$I$65536,7,FALSE)</f>
        <v>7584.99</v>
      </c>
      <c r="AJ169" s="86">
        <f>VLOOKUP(G169,[14]Sheet1!$E$1:$I$65536,5,FALSE)</f>
        <v>10107.76</v>
      </c>
      <c r="AK169" s="86">
        <f>VLOOKUP(G169,[15]Sheet1!$E$1:$I$65536,5,FALSE)</f>
        <v>11103.73</v>
      </c>
      <c r="AL169" s="92">
        <f t="shared" si="38"/>
        <v>21211.49</v>
      </c>
      <c r="AM169" s="92">
        <f t="shared" si="39"/>
        <v>28796.48</v>
      </c>
      <c r="AN169" s="1">
        <f>VLOOKUP(G169,[16]分布式营销结算明细接收数据!$E:$K,7,FALSE)</f>
        <v>14970</v>
      </c>
      <c r="AO169" s="1">
        <f>VLOOKUP(G169,[16]分布式营销结算明细接收数据!$E:$O,11,FALSE)</f>
        <v>5455.07</v>
      </c>
      <c r="AP169" s="1">
        <f>VLOOKUP(G169,[16]分布式营销结算明细接收数据!$E:$R,14,FALSE)</f>
        <v>7269.43</v>
      </c>
      <c r="AQ169" s="1">
        <f t="shared" si="40"/>
        <v>12724.5</v>
      </c>
      <c r="AR169" s="95">
        <f t="shared" si="41"/>
        <v>214914.46</v>
      </c>
    </row>
    <row r="170" ht="16" customHeight="1" spans="1:44">
      <c r="A170" s="12">
        <v>165</v>
      </c>
      <c r="B170" s="12" t="s">
        <v>351</v>
      </c>
      <c r="C170" s="56" t="s">
        <v>352</v>
      </c>
      <c r="D170" s="56"/>
      <c r="E170" s="56"/>
      <c r="F170" s="57">
        <v>300</v>
      </c>
      <c r="G170" s="30" t="s">
        <v>353</v>
      </c>
      <c r="H170" s="58">
        <f>VLOOKUP(G170,[1]分布式发票数据!$A:$D,4)</f>
        <v>30601</v>
      </c>
      <c r="I170" s="58">
        <f>VLOOKUP(G170,[1]分布式发票数据!$A:$E,5,FALSE)</f>
        <v>11151</v>
      </c>
      <c r="J170" s="20">
        <f>VLOOKUP(G170,[2]分布式发票数据!$A:$D,4,FALSE)</f>
        <v>28590</v>
      </c>
      <c r="K170" s="20">
        <f>VLOOKUP(G170,[2]分布式发票数据!$A:$E,5,FALSE)</f>
        <v>10418.2</v>
      </c>
      <c r="L170" s="84">
        <v>39144</v>
      </c>
      <c r="M170" s="85">
        <v>14264.07</v>
      </c>
      <c r="N170" s="20">
        <f>VLOOKUP(G170,'[7]2022年12月-2023年3月'!$A$4:$E$193,5,FALSE)</f>
        <v>80119.11</v>
      </c>
      <c r="O170" s="20">
        <f t="shared" si="35"/>
        <v>94383.18</v>
      </c>
      <c r="P170" s="86">
        <f>VLOOKUP(G170,[3]分布式发票数据!$A:$E,4,FALSE)</f>
        <v>29216</v>
      </c>
      <c r="Q170" s="86">
        <f>VLOOKUP(G170,[3]分布式发票数据!$A:$E,5,FALSE)</f>
        <v>10646.31</v>
      </c>
      <c r="R170" s="86">
        <f>VLOOKUP(G:G,[4]分布式发票数据!$A:$E,4,FALSE)</f>
        <v>32638</v>
      </c>
      <c r="S170" s="86">
        <f>VLOOKUP(G:G,[4]分布式发票数据!$A:$E,5,FALSE)</f>
        <v>11893.29</v>
      </c>
      <c r="T170" s="86">
        <f>VLOOKUP(G170,[5]分布式发票数据!$A$4:$E$193,4,FALSE)</f>
        <v>40862</v>
      </c>
      <c r="U170" s="86">
        <f>VLOOKUP(G170,[5]分布式发票数据!$A$4:$E$193,5,FALSE)</f>
        <v>14890.11</v>
      </c>
      <c r="V170" s="86">
        <f>VLOOKUP(G170,'[8]2023年4-6月'!$A$4:$E$193,5,FALSE)</f>
        <v>63231.97</v>
      </c>
      <c r="W170" s="86">
        <f t="shared" si="36"/>
        <v>78122.08</v>
      </c>
      <c r="X170" s="86">
        <f>VLOOKUP(G170,[6]分布式发票数据!$A$4:$D$193,4,FALSE)</f>
        <v>36887</v>
      </c>
      <c r="Y170" s="86">
        <f>VLOOKUP(G170,[6]分布式发票数据!$A$4:$E$193,5,FALSE)</f>
        <v>13441.62</v>
      </c>
      <c r="Z170" s="86">
        <f>VLOOKUP(G170,[9]分布式发票数据!$A$4:$E$193,4,FALSE)</f>
        <v>30186</v>
      </c>
      <c r="AA170" s="86">
        <f>VLOOKUP(G170,[9]分布式发票数据!$A$4:$E$193,5,FALSE)</f>
        <v>10999.78</v>
      </c>
      <c r="AB170" s="86">
        <f>VLOOKUP(G170,[10]分布式发票数据!$A:$D,4,FALSE)</f>
        <v>29738</v>
      </c>
      <c r="AC170" s="86">
        <f>VLOOKUP(G170,[10]分布式发票数据!$A:$E,5,FALSE)</f>
        <v>10836.53</v>
      </c>
      <c r="AD170" s="86">
        <f>VLOOKUP(G170,[12]sheet1!$G:$S,13,FALSE)</f>
        <v>36324</v>
      </c>
      <c r="AE170" s="86">
        <f>VLOOKUP(G170,[12]sheet1!$G:$X,18,FALSE)</f>
        <v>13236.47</v>
      </c>
      <c r="AF170" s="86">
        <f>VLOOKUP(G170,[11]Sheet1!$B:$E,4,FALSE)</f>
        <v>59596.85</v>
      </c>
      <c r="AG170" s="86">
        <f t="shared" si="37"/>
        <v>72833.32</v>
      </c>
      <c r="AH170" s="86">
        <f>VLOOKUP(G170,[13]Sheet1!$C$1:$H$65536,6,FALSE)</f>
        <v>32700</v>
      </c>
      <c r="AI170" s="86">
        <f>VLOOKUP(G170,[13]Sheet1!$C$1:$I$65536,7,FALSE)</f>
        <v>11915.88</v>
      </c>
      <c r="AJ170" s="86">
        <f>VLOOKUP(G170,[14]Sheet1!$E$1:$I$65536,5,FALSE)</f>
        <v>20130.12</v>
      </c>
      <c r="AK170" s="86">
        <f>VLOOKUP(G170,[15]Sheet1!$E$1:$I$65536,5,FALSE)</f>
        <v>22361.05</v>
      </c>
      <c r="AL170" s="92">
        <f t="shared" si="38"/>
        <v>42491.17</v>
      </c>
      <c r="AM170" s="92">
        <f t="shared" si="39"/>
        <v>54407.05</v>
      </c>
      <c r="AN170" s="1">
        <f>VLOOKUP(G170,[16]分布式营销结算明细接收数据!$E:$K,7,FALSE)</f>
        <v>21805</v>
      </c>
      <c r="AO170" s="1">
        <f>VLOOKUP(G170,[16]分布式营销结算明细接收数据!$E:$O,11,FALSE)</f>
        <v>7945.74</v>
      </c>
      <c r="AP170" s="1">
        <f>VLOOKUP(G170,[16]分布式营销结算明细接收数据!$E:$R,14,FALSE)</f>
        <v>13423.16</v>
      </c>
      <c r="AQ170" s="1">
        <f t="shared" si="40"/>
        <v>21368.9</v>
      </c>
      <c r="AR170" s="95">
        <f t="shared" si="41"/>
        <v>400501.26</v>
      </c>
    </row>
    <row r="171" ht="16" customHeight="1" spans="1:44">
      <c r="A171" s="12">
        <v>166</v>
      </c>
      <c r="B171" s="12"/>
      <c r="C171" s="56" t="s">
        <v>354</v>
      </c>
      <c r="D171" s="56"/>
      <c r="E171" s="56"/>
      <c r="F171" s="57">
        <v>300</v>
      </c>
      <c r="G171" s="30" t="s">
        <v>355</v>
      </c>
      <c r="H171" s="58">
        <f>VLOOKUP(G171,[1]分布式发票数据!$A:$D,4)</f>
        <v>30840</v>
      </c>
      <c r="I171" s="58">
        <f>VLOOKUP(G171,[1]分布式发票数据!$A:$E,5,FALSE)</f>
        <v>11238.1</v>
      </c>
      <c r="J171" s="20">
        <f>VLOOKUP(G171,[2]分布式发票数据!$A:$D,4,FALSE)</f>
        <v>26628</v>
      </c>
      <c r="K171" s="20">
        <f>VLOOKUP(G171,[2]分布式发票数据!$A:$E,5,FALSE)</f>
        <v>9703.24</v>
      </c>
      <c r="L171" s="84">
        <v>38233</v>
      </c>
      <c r="M171" s="85">
        <v>13932.11</v>
      </c>
      <c r="N171" s="20">
        <f>VLOOKUP(G171,'[7]2022年12月-2023年3月'!$A$4:$E$193,5,FALSE)</f>
        <v>78657.05</v>
      </c>
      <c r="O171" s="20">
        <f t="shared" si="35"/>
        <v>92589.16</v>
      </c>
      <c r="P171" s="86">
        <f>VLOOKUP(G171,[3]分布式发票数据!$A:$E,4,FALSE)</f>
        <v>28242</v>
      </c>
      <c r="Q171" s="86">
        <f>VLOOKUP(G171,[3]分布式发票数据!$A:$E,5,FALSE)</f>
        <v>10291.38</v>
      </c>
      <c r="R171" s="86">
        <f>VLOOKUP(G:G,[4]分布式发票数据!$A:$E,4,FALSE)</f>
        <v>34447</v>
      </c>
      <c r="S171" s="86">
        <f>VLOOKUP(G:G,[4]分布式发票数据!$A:$E,5,FALSE)</f>
        <v>12552.49</v>
      </c>
      <c r="T171" s="86">
        <f>VLOOKUP(G171,[5]分布式发票数据!$A$4:$E$193,4,FALSE)</f>
        <v>41362</v>
      </c>
      <c r="U171" s="86">
        <f>VLOOKUP(G171,[5]分布式发票数据!$A$4:$E$193,5,FALSE)</f>
        <v>15072.31</v>
      </c>
      <c r="V171" s="86">
        <f>VLOOKUP(G171,'[8]2023年4-6月'!$A$4:$E$193,5,FALSE)</f>
        <v>64053.8</v>
      </c>
      <c r="W171" s="86">
        <f t="shared" si="36"/>
        <v>79126.11</v>
      </c>
      <c r="X171" s="86">
        <f>VLOOKUP(G171,[6]分布式发票数据!$A$4:$D$193,4,FALSE)</f>
        <v>35138</v>
      </c>
      <c r="Y171" s="86">
        <f>VLOOKUP(G171,[6]分布式发票数据!$A$4:$E$193,5,FALSE)</f>
        <v>12804.29</v>
      </c>
      <c r="Z171" s="86">
        <f>VLOOKUP(G171,[9]分布式发票数据!$A$4:$E$193,4,FALSE)</f>
        <v>33350</v>
      </c>
      <c r="AA171" s="86">
        <f>VLOOKUP(G171,[9]分布式发票数据!$A$4:$E$193,5,FALSE)</f>
        <v>12152.74</v>
      </c>
      <c r="AB171" s="86">
        <f>VLOOKUP(G171,[10]分布式发票数据!$A:$D,4,FALSE)</f>
        <v>31847</v>
      </c>
      <c r="AC171" s="86">
        <f>VLOOKUP(G171,[10]分布式发票数据!$A:$E,5,FALSE)</f>
        <v>11605.05</v>
      </c>
      <c r="AD171" s="86">
        <f>VLOOKUP(G171,[12]sheet1!$G:$S,13,FALSE)</f>
        <v>39974</v>
      </c>
      <c r="AE171" s="86">
        <f>VLOOKUP(G171,[12]sheet1!$G:$X,18,FALSE)</f>
        <v>14566.53</v>
      </c>
      <c r="AF171" s="86">
        <f>VLOOKUP(G171,[11]Sheet1!$B:$E,4,FALSE)</f>
        <v>61766.22</v>
      </c>
      <c r="AG171" s="86">
        <f t="shared" si="37"/>
        <v>76332.75</v>
      </c>
      <c r="AH171" s="86">
        <f>VLOOKUP(G171,[13]Sheet1!$C$1:$H$65536,6,FALSE)</f>
        <v>34699</v>
      </c>
      <c r="AI171" s="86">
        <f>VLOOKUP(G171,[13]Sheet1!$C$1:$I$65536,7,FALSE)</f>
        <v>12644.32</v>
      </c>
      <c r="AJ171" s="86">
        <f>VLOOKUP(G171,[14]Sheet1!$E$1:$I$65536,5,FALSE)</f>
        <v>21360.7</v>
      </c>
      <c r="AK171" s="86">
        <f>VLOOKUP(G171,[15]Sheet1!$E$1:$I$65536,5,FALSE)</f>
        <v>24607.99</v>
      </c>
      <c r="AL171" s="92">
        <f t="shared" si="38"/>
        <v>45968.69</v>
      </c>
      <c r="AM171" s="92">
        <f t="shared" si="39"/>
        <v>58613.01</v>
      </c>
      <c r="AN171" s="1">
        <f>VLOOKUP(G171,[16]分布式营销结算明细接收数据!$E:$K,7,FALSE)</f>
        <v>24246</v>
      </c>
      <c r="AO171" s="1">
        <f>VLOOKUP(G171,[16]分布式营销结算明细接收数据!$E:$O,11,FALSE)</f>
        <v>8835.24</v>
      </c>
      <c r="AP171" s="1">
        <f>VLOOKUP(G171,[16]分布式营销结算明细接收数据!$E:$R,14,FALSE)</f>
        <v>14925.84</v>
      </c>
      <c r="AQ171" s="1">
        <f t="shared" si="40"/>
        <v>23761.08</v>
      </c>
      <c r="AR171" s="95">
        <f t="shared" si="41"/>
        <v>410769.4</v>
      </c>
    </row>
    <row r="172" s="40" customFormat="1" ht="16" customHeight="1" spans="1:44">
      <c r="A172" s="12">
        <v>167</v>
      </c>
      <c r="B172" s="115"/>
      <c r="C172" s="17" t="s">
        <v>356</v>
      </c>
      <c r="D172" s="116" t="s">
        <v>357</v>
      </c>
      <c r="E172" s="117"/>
      <c r="F172" s="118">
        <v>840</v>
      </c>
      <c r="G172" s="136" t="s">
        <v>358</v>
      </c>
      <c r="H172" s="58">
        <f>VLOOKUP(G172,[1]分布式发票数据!$A:$D,4)</f>
        <v>39650</v>
      </c>
      <c r="I172" s="58">
        <f>VLOOKUP(G172,[1]分布式发票数据!$A:$E,5,FALSE)</f>
        <v>14448.46</v>
      </c>
      <c r="J172" s="20">
        <f>VLOOKUP(G172,[2]分布式发票数据!$A:$D,4,FALSE)</f>
        <v>36512</v>
      </c>
      <c r="K172" s="20">
        <f>VLOOKUP(G172,[2]分布式发票数据!$A:$E,5,FALSE)</f>
        <v>13304.97</v>
      </c>
      <c r="L172" s="84">
        <v>50146</v>
      </c>
      <c r="M172" s="85">
        <v>18273.2</v>
      </c>
      <c r="N172" s="20">
        <f>VLOOKUP(G172,'[7]2022年12月-2023年3月'!$A$4:$E$193,5,FALSE)</f>
        <v>81249.63</v>
      </c>
      <c r="O172" s="20">
        <f t="shared" si="35"/>
        <v>99522.83</v>
      </c>
      <c r="P172" s="86">
        <f>VLOOKUP(G172,[3]分布式发票数据!$A:$E,4,FALSE)</f>
        <v>37061</v>
      </c>
      <c r="Q172" s="86">
        <f>VLOOKUP(G172,[3]分布式发票数据!$A:$E,5,FALSE)</f>
        <v>13505.03</v>
      </c>
      <c r="R172" s="86">
        <f>VLOOKUP(G:G,[4]分布式发票数据!$A:$E,4,FALSE)</f>
        <v>40577</v>
      </c>
      <c r="S172" s="86">
        <f>VLOOKUP(G:G,[4]分布式发票数据!$A:$E,5,FALSE)</f>
        <v>14786.26</v>
      </c>
      <c r="T172" s="86">
        <f>VLOOKUP(G172,[5]分布式发票数据!$A$4:$E$193,4,FALSE)</f>
        <v>45481</v>
      </c>
      <c r="U172" s="86">
        <f>VLOOKUP(G172,[5]分布式发票数据!$A$4:$E$193,5,FALSE)</f>
        <v>16573.28</v>
      </c>
      <c r="V172" s="86">
        <f>VLOOKUP(G172,'[8]2023年4-6月'!$A$4:$E$193,5,FALSE)</f>
        <v>59786.58</v>
      </c>
      <c r="W172" s="86">
        <f t="shared" si="36"/>
        <v>76359.86</v>
      </c>
      <c r="X172" s="86">
        <f>VLOOKUP(G172,[6]分布式发票数据!$A$4:$D$193,4,FALSE)</f>
        <v>37052</v>
      </c>
      <c r="Y172" s="86">
        <f>VLOOKUP(G172,[6]分布式发票数据!$A$4:$E$193,5,FALSE)</f>
        <v>13501.75</v>
      </c>
      <c r="Z172" s="86">
        <f>VLOOKUP(G172,[9]分布式发票数据!$A$4:$E$193,4,FALSE)</f>
        <v>28976</v>
      </c>
      <c r="AA172" s="86">
        <f>VLOOKUP(G172,[9]分布式发票数据!$A$4:$E$193,5,FALSE)</f>
        <v>10558.85</v>
      </c>
      <c r="AB172" s="86">
        <f>VLOOKUP(G172,[10]分布式发票数据!$A:$D,4,FALSE)</f>
        <v>30612</v>
      </c>
      <c r="AC172" s="86">
        <f>VLOOKUP(G172,[10]分布式发票数据!$A:$E,5,FALSE)</f>
        <v>11155.01</v>
      </c>
      <c r="AD172" s="86">
        <f>VLOOKUP(G172,[12]sheet1!$G:$S,13,FALSE)</f>
        <v>39629</v>
      </c>
      <c r="AE172" s="86">
        <f>VLOOKUP(G172,[12]sheet1!$G:$X,18,FALSE)</f>
        <v>14440.81</v>
      </c>
      <c r="AF172" s="86">
        <f>VLOOKUP(G172,[11]Sheet1!$B:$E,4,FALSE)</f>
        <v>46928.39</v>
      </c>
      <c r="AG172" s="86">
        <f t="shared" si="37"/>
        <v>61369.2</v>
      </c>
      <c r="AH172" s="86">
        <f>VLOOKUP(G172,[13]Sheet1!$C$1:$H$65536,6,FALSE)</f>
        <v>38250</v>
      </c>
      <c r="AI172" s="86">
        <f>VLOOKUP(G172,[13]Sheet1!$C$1:$I$65536,7,FALSE)</f>
        <v>13938.3</v>
      </c>
      <c r="AJ172" s="86">
        <f>VLOOKUP(G172,[14]Sheet1!$E$1:$I$65536,5,FALSE)</f>
        <v>18574.2</v>
      </c>
      <c r="AK172" s="86">
        <f>VLOOKUP(G172,[15]Sheet1!$E$1:$I$65536,5,FALSE)</f>
        <v>19243.84</v>
      </c>
      <c r="AL172" s="92">
        <f t="shared" si="38"/>
        <v>37818.04</v>
      </c>
      <c r="AM172" s="92">
        <f t="shared" si="39"/>
        <v>51756.34</v>
      </c>
      <c r="AN172" s="1">
        <f>VLOOKUP(G172,[16]分布式营销结算明细接收数据!$E:$K,7,FALSE)</f>
        <v>25892</v>
      </c>
      <c r="AO172" s="1">
        <f>VLOOKUP(G172,[16]分布式营销结算明细接收数据!$E:$O,11,FALSE)</f>
        <v>9435.04</v>
      </c>
      <c r="AP172" s="1">
        <f>VLOOKUP(G172,[16]分布式营销结算明细接收数据!$E:$R,14,FALSE)</f>
        <v>12573.16</v>
      </c>
      <c r="AQ172" s="1">
        <f t="shared" si="40"/>
        <v>22008.2</v>
      </c>
      <c r="AR172" s="95">
        <f t="shared" si="41"/>
        <v>402276.76</v>
      </c>
    </row>
    <row r="173" s="40" customFormat="1" ht="16" customHeight="1" spans="1:44">
      <c r="A173" s="12">
        <v>168</v>
      </c>
      <c r="B173" s="115"/>
      <c r="C173" s="17"/>
      <c r="D173" s="116"/>
      <c r="E173" s="105"/>
      <c r="F173" s="119"/>
      <c r="G173" s="136" t="s">
        <v>359</v>
      </c>
      <c r="H173" s="58">
        <f>VLOOKUP(G173,[1]分布式发票数据!$A:$D,4)</f>
        <v>31376</v>
      </c>
      <c r="I173" s="58">
        <f>VLOOKUP(G173,[1]分布式发票数据!$A:$E,5,FALSE)</f>
        <v>11433.41</v>
      </c>
      <c r="J173" s="20">
        <f>VLOOKUP(G173,[2]分布式发票数据!$A:$D,4,FALSE)</f>
        <v>28828</v>
      </c>
      <c r="K173" s="20">
        <f>VLOOKUP(G173,[2]分布式发票数据!$A:$E,5,FALSE)</f>
        <v>10504.92</v>
      </c>
      <c r="L173" s="84">
        <v>39598</v>
      </c>
      <c r="M173" s="85">
        <v>14429.51</v>
      </c>
      <c r="N173" s="20">
        <f>VLOOKUP(G173,'[7]2022年12月-2023年3月'!$A$4:$E$193,5,FALSE)</f>
        <v>64291.51</v>
      </c>
      <c r="O173" s="20">
        <f t="shared" si="35"/>
        <v>78721.02</v>
      </c>
      <c r="P173" s="86">
        <f>VLOOKUP(G173,[3]分布式发票数据!$A:$E,4,FALSE)</f>
        <v>29065</v>
      </c>
      <c r="Q173" s="86">
        <f>VLOOKUP(G173,[3]分布式发票数据!$A:$E,5,FALSE)</f>
        <v>10591.29</v>
      </c>
      <c r="R173" s="86">
        <f>VLOOKUP(G:G,[4]分布式发票数据!$A:$E,4,FALSE)</f>
        <v>32281</v>
      </c>
      <c r="S173" s="86">
        <f>VLOOKUP(G:G,[4]分布式发票数据!$A:$E,5,FALSE)</f>
        <v>11763.2</v>
      </c>
      <c r="T173" s="86">
        <f>VLOOKUP(G173,[5]分布式发票数据!$A$4:$E$193,4,FALSE)</f>
        <v>34765</v>
      </c>
      <c r="U173" s="86">
        <f>VLOOKUP(G173,[5]分布式发票数据!$A$4:$E$193,5,FALSE)</f>
        <v>12668.37</v>
      </c>
      <c r="V173" s="86">
        <f>VLOOKUP(G173,'[8]2023年4-6月'!$A$4:$E$193,5,FALSE)</f>
        <v>46671.49</v>
      </c>
      <c r="W173" s="86">
        <f t="shared" si="36"/>
        <v>59339.86</v>
      </c>
      <c r="X173" s="86">
        <f>VLOOKUP(G173,[6]分布式发票数据!$A$4:$D$193,4,FALSE)</f>
        <v>26189</v>
      </c>
      <c r="Y173" s="86">
        <f>VLOOKUP(G173,[6]分布式发票数据!$A$4:$E$193,5,FALSE)</f>
        <v>9543.27</v>
      </c>
      <c r="Z173" s="86">
        <f>VLOOKUP(G173,[9]分布式发票数据!$A$4:$E$193,4,FALSE)</f>
        <v>21889</v>
      </c>
      <c r="AA173" s="86">
        <f>VLOOKUP(G173,[9]分布式发票数据!$A$4:$E$193,5,FALSE)</f>
        <v>7976.35</v>
      </c>
      <c r="AB173" s="86">
        <f>VLOOKUP(G173,[10]分布式发票数据!$A:$D,4,FALSE)</f>
        <v>22195</v>
      </c>
      <c r="AC173" s="86">
        <f>VLOOKUP(G173,[10]分布式发票数据!$A:$E,5,FALSE)</f>
        <v>8087.86</v>
      </c>
      <c r="AD173" s="86">
        <f>VLOOKUP(G173,[12]sheet1!$G:$S,13,FALSE)</f>
        <v>28673</v>
      </c>
      <c r="AE173" s="86">
        <f>VLOOKUP(G173,[12]sheet1!$G:$X,18,FALSE)</f>
        <v>10448.44</v>
      </c>
      <c r="AF173" s="86">
        <f>VLOOKUP(G173,[11]Sheet1!$B:$E,4,FALSE)</f>
        <v>34124.57</v>
      </c>
      <c r="AG173" s="86">
        <f t="shared" si="37"/>
        <v>44573.01</v>
      </c>
      <c r="AH173" s="86">
        <f>VLOOKUP(G173,[13]Sheet1!$C$1:$H$65536,6,FALSE)</f>
        <v>27800</v>
      </c>
      <c r="AI173" s="86">
        <f>VLOOKUP(G173,[13]Sheet1!$C$1:$I$65536,7,FALSE)</f>
        <v>10130.32</v>
      </c>
      <c r="AJ173" s="86">
        <f>VLOOKUP(G173,[14]Sheet1!$E$1:$I$65536,5,FALSE)</f>
        <v>13499.68</v>
      </c>
      <c r="AK173" s="86">
        <f>VLOOKUP(G173,[15]Sheet1!$E$1:$I$65536,5,FALSE)</f>
        <v>13923.61</v>
      </c>
      <c r="AL173" s="92">
        <f t="shared" si="38"/>
        <v>27423.29</v>
      </c>
      <c r="AM173" s="92">
        <f t="shared" si="39"/>
        <v>37553.61</v>
      </c>
      <c r="AN173" s="1">
        <f>VLOOKUP(G173,[16]分布式营销结算明细接收数据!$E:$K,7,FALSE)</f>
        <v>19294</v>
      </c>
      <c r="AO173" s="1">
        <f>VLOOKUP(G173,[16]分布式营销结算明细接收数据!$E:$O,11,FALSE)</f>
        <v>7030.73</v>
      </c>
      <c r="AP173" s="1">
        <f>VLOOKUP(G173,[16]分布式营销结算明细接收数据!$E:$R,14,FALSE)</f>
        <v>9369.17</v>
      </c>
      <c r="AQ173" s="1">
        <f t="shared" si="40"/>
        <v>16399.9</v>
      </c>
      <c r="AR173" s="95">
        <f t="shared" si="41"/>
        <v>306487.7</v>
      </c>
    </row>
    <row r="174" s="40" customFormat="1" ht="16" customHeight="1" spans="1:44">
      <c r="A174" s="12">
        <v>169</v>
      </c>
      <c r="B174" s="56"/>
      <c r="C174" s="17" t="s">
        <v>360</v>
      </c>
      <c r="D174" s="96"/>
      <c r="E174" s="107"/>
      <c r="F174" s="120"/>
      <c r="G174" s="136" t="s">
        <v>361</v>
      </c>
      <c r="H174" s="58">
        <f>VLOOKUP(G174,[1]分布式发票数据!$A:$D,4)</f>
        <v>31703</v>
      </c>
      <c r="I174" s="58">
        <f>VLOOKUP(G174,[1]分布式发票数据!$A:$E,5,FALSE)</f>
        <v>11552.57</v>
      </c>
      <c r="J174" s="20">
        <f>VLOOKUP(G174,[2]分布式发票数据!$A:$D,4,FALSE)</f>
        <v>26783</v>
      </c>
      <c r="K174" s="20">
        <f>VLOOKUP(G174,[2]分布式发票数据!$A:$E,5,FALSE)</f>
        <v>9759.73</v>
      </c>
      <c r="L174" s="84">
        <v>35623</v>
      </c>
      <c r="M174" s="85">
        <v>12981.02</v>
      </c>
      <c r="N174" s="20">
        <f>VLOOKUP(G174,'[7]2022年12月-2023年3月'!$A$4:$E$193,5,FALSE)</f>
        <v>61756.18</v>
      </c>
      <c r="O174" s="20">
        <f t="shared" si="35"/>
        <v>74737.2</v>
      </c>
      <c r="P174" s="86">
        <f>VLOOKUP(G174,[3]分布式发票数据!$A:$E,4,FALSE)</f>
        <v>25789</v>
      </c>
      <c r="Q174" s="86">
        <f>VLOOKUP(G174,[3]分布式发票数据!$A:$E,5,FALSE)</f>
        <v>9397.51</v>
      </c>
      <c r="R174" s="86">
        <f>VLOOKUP(G:G,[4]分布式发票数据!$A:$E,4,FALSE)</f>
        <v>28798</v>
      </c>
      <c r="S174" s="86">
        <f>VLOOKUP(G:G,[4]分布式发票数据!$A:$E,5,FALSE)</f>
        <v>10493.99</v>
      </c>
      <c r="T174" s="86">
        <f>VLOOKUP(G174,[5]分布式发票数据!$A$4:$E$193,4,FALSE)</f>
        <v>33071</v>
      </c>
      <c r="U174" s="86">
        <f>VLOOKUP(G174,[5]分布式发票数据!$A$4:$E$193,5,FALSE)</f>
        <v>12051.07</v>
      </c>
      <c r="V174" s="86">
        <f>VLOOKUP(G174,'[8]2023年4-6月'!$A$4:$E$193,5,FALSE)</f>
        <v>42566.73</v>
      </c>
      <c r="W174" s="86">
        <f t="shared" si="36"/>
        <v>54617.8</v>
      </c>
      <c r="X174" s="86">
        <f>VLOOKUP(G174,[6]分布式发票数据!$A$4:$D$193,4,FALSE)</f>
        <v>27970</v>
      </c>
      <c r="Y174" s="86">
        <f>VLOOKUP(G174,[6]分布式发票数据!$A$4:$E$193,5,FALSE)</f>
        <v>10192.27</v>
      </c>
      <c r="Z174" s="86">
        <f>VLOOKUP(G174,[9]分布式发票数据!$A$4:$E$193,4,FALSE)</f>
        <v>21701</v>
      </c>
      <c r="AA174" s="86">
        <f>VLOOKUP(G174,[9]分布式发票数据!$A$4:$E$193,5,FALSE)</f>
        <v>7907.84</v>
      </c>
      <c r="AB174" s="86">
        <f>VLOOKUP(G174,[10]分布式发票数据!$A:$D,4,FALSE)</f>
        <v>22163</v>
      </c>
      <c r="AC174" s="86">
        <f>VLOOKUP(G174,[10]分布式发票数据!$A:$E,5,FALSE)</f>
        <v>8076.2</v>
      </c>
      <c r="AD174" s="86">
        <f>VLOOKUP(G174,[12]sheet1!$G:$S,13,FALSE)</f>
        <v>27450</v>
      </c>
      <c r="AE174" s="86">
        <f>VLOOKUP(G174,[12]sheet1!$G:$X,18,FALSE)</f>
        <v>10002.78</v>
      </c>
      <c r="AF174" s="86">
        <f>VLOOKUP(G174,[11]Sheet1!$B:$E,4,FALSE)</f>
        <v>34882.59</v>
      </c>
      <c r="AG174" s="86">
        <f t="shared" si="37"/>
        <v>44885.37</v>
      </c>
      <c r="AH174" s="86">
        <f>VLOOKUP(G174,[13]Sheet1!$C$1:$H$65536,6,FALSE)</f>
        <v>25874</v>
      </c>
      <c r="AI174" s="86">
        <f>VLOOKUP(G174,[13]Sheet1!$C$1:$I$65536,7,FALSE)</f>
        <v>9428.49</v>
      </c>
      <c r="AJ174" s="86">
        <f>VLOOKUP(G174,[14]Sheet1!$E$1:$I$65536,5,FALSE)</f>
        <v>12564.41</v>
      </c>
      <c r="AK174" s="86">
        <f>VLOOKUP(G174,[15]Sheet1!$E$1:$I$65536,5,FALSE)</f>
        <v>13329.72</v>
      </c>
      <c r="AL174" s="92">
        <f t="shared" si="38"/>
        <v>25894.13</v>
      </c>
      <c r="AM174" s="92">
        <f t="shared" si="39"/>
        <v>35322.62</v>
      </c>
      <c r="AN174" s="1">
        <f>VLOOKUP(G174,[16]分布式营销结算明细接收数据!$E:$K,7,FALSE)</f>
        <v>18181</v>
      </c>
      <c r="AO174" s="1">
        <f>VLOOKUP(G174,[16]分布式营销结算明细接收数据!$E:$O,11,FALSE)</f>
        <v>6625.16</v>
      </c>
      <c r="AP174" s="1">
        <f>VLOOKUP(G174,[16]分布式营销结算明细接收数据!$E:$R,14,FALSE)</f>
        <v>8828.69</v>
      </c>
      <c r="AQ174" s="1">
        <f t="shared" si="40"/>
        <v>15453.85</v>
      </c>
      <c r="AR174" s="95">
        <f t="shared" si="41"/>
        <v>292396.95</v>
      </c>
    </row>
    <row r="175" ht="16" customHeight="1" spans="1:44">
      <c r="A175" s="12">
        <v>170</v>
      </c>
      <c r="B175" s="12"/>
      <c r="C175" s="56" t="s">
        <v>362</v>
      </c>
      <c r="D175" s="56"/>
      <c r="E175" s="56"/>
      <c r="F175" s="57">
        <v>300</v>
      </c>
      <c r="G175" s="30" t="s">
        <v>363</v>
      </c>
      <c r="H175" s="58">
        <f>VLOOKUP(G175,[1]分布式发票数据!$A:$D,4)</f>
        <v>31726</v>
      </c>
      <c r="I175" s="58">
        <f>VLOOKUP(G175,[1]分布式发票数据!$A:$E,5,FALSE)</f>
        <v>11560.95</v>
      </c>
      <c r="J175" s="20">
        <f>VLOOKUP(G175,[2]分布式发票数据!$A:$D,4,FALSE)</f>
        <v>28451</v>
      </c>
      <c r="K175" s="20">
        <f>VLOOKUP(G175,[2]分布式发票数据!$A:$E,5,FALSE)</f>
        <v>10367.54</v>
      </c>
      <c r="L175" s="84">
        <v>38730</v>
      </c>
      <c r="M175" s="85">
        <v>14113.21</v>
      </c>
      <c r="N175" s="20">
        <f>VLOOKUP(G175,'[7]2022年12月-2023年3月'!$A$4:$E$193,5,FALSE)</f>
        <v>81164.41</v>
      </c>
      <c r="O175" s="20">
        <f t="shared" si="35"/>
        <v>95277.62</v>
      </c>
      <c r="P175" s="86">
        <f>VLOOKUP(G175,[3]分布式发票数据!$A:$E,4,FALSE)</f>
        <v>29516</v>
      </c>
      <c r="Q175" s="86">
        <f>VLOOKUP(G175,[3]分布式发票数据!$A:$E,5,FALSE)</f>
        <v>10755.63</v>
      </c>
      <c r="R175" s="86">
        <f>VLOOKUP(G:G,[4]分布式发票数据!$A:$E,4,FALSE)</f>
        <v>34157</v>
      </c>
      <c r="S175" s="86">
        <f>VLOOKUP(G:G,[4]分布式发票数据!$A:$E,5,FALSE)</f>
        <v>12446.81</v>
      </c>
      <c r="T175" s="86">
        <f>VLOOKUP(G175,[5]分布式发票数据!$A$4:$E$193,4,FALSE)</f>
        <v>39588</v>
      </c>
      <c r="U175" s="86">
        <f>VLOOKUP(G175,[5]分布式发票数据!$A$4:$E$193,5,FALSE)</f>
        <v>14425.87</v>
      </c>
      <c r="V175" s="86">
        <f>VLOOKUP(G175,'[8]2023年4-6月'!$A$4:$E$193,5,FALSE)</f>
        <v>63567.47</v>
      </c>
      <c r="W175" s="86">
        <f t="shared" si="36"/>
        <v>77993.34</v>
      </c>
      <c r="X175" s="86">
        <f>VLOOKUP(G175,[6]分布式发票数据!$A$4:$D$193,4,FALSE)</f>
        <v>32554</v>
      </c>
      <c r="Y175" s="86">
        <f>VLOOKUP(G175,[6]分布式发票数据!$A$4:$E$193,5,FALSE)</f>
        <v>11862.68</v>
      </c>
      <c r="Z175" s="86">
        <f>VLOOKUP(G175,[9]分布式发票数据!$A$4:$E$193,4,FALSE)</f>
        <v>28098</v>
      </c>
      <c r="AA175" s="86">
        <f>VLOOKUP(G175,[9]分布式发票数据!$A$4:$E$193,5,FALSE)</f>
        <v>10238.91</v>
      </c>
      <c r="AB175" s="86">
        <f>VLOOKUP(G175,[10]分布式发票数据!$A:$D,4,FALSE)</f>
        <v>27696</v>
      </c>
      <c r="AC175" s="86">
        <f>VLOOKUP(G175,[10]分布式发票数据!$A:$E,5,FALSE)</f>
        <v>10092.42</v>
      </c>
      <c r="AD175" s="86">
        <f>VLOOKUP(G175,[12]sheet1!$G:$S,13,FALSE)</f>
        <v>34855</v>
      </c>
      <c r="AE175" s="86">
        <f>VLOOKUP(G175,[12]sheet1!$G:$X,18,FALSE)</f>
        <v>12701.16</v>
      </c>
      <c r="AF175" s="86">
        <f>VLOOKUP(G175,[11]Sheet1!$B:$E,4,FALSE)</f>
        <v>54387.03</v>
      </c>
      <c r="AG175" s="86">
        <f t="shared" si="37"/>
        <v>67088.19</v>
      </c>
      <c r="AH175" s="86">
        <f>VLOOKUP(G175,[13]Sheet1!$C$1:$H$65536,6,FALSE)</f>
        <v>30755</v>
      </c>
      <c r="AI175" s="86">
        <f>VLOOKUP(G175,[13]Sheet1!$C$1:$I$65536,7,FALSE)</f>
        <v>11207.12</v>
      </c>
      <c r="AJ175" s="86">
        <f>VLOOKUP(G175,[14]Sheet1!$E$1:$I$65536,5,FALSE)</f>
        <v>18932.78</v>
      </c>
      <c r="AK175" s="86">
        <f>VLOOKUP(G175,[15]Sheet1!$E$1:$I$65536,5,FALSE)</f>
        <v>21456.74</v>
      </c>
      <c r="AL175" s="92">
        <f t="shared" si="38"/>
        <v>40389.52</v>
      </c>
      <c r="AM175" s="92">
        <f t="shared" si="39"/>
        <v>51596.64</v>
      </c>
      <c r="AN175" s="1">
        <f>VLOOKUP(G175,[16]分布式营销结算明细接收数据!$E:$K,7,FALSE)</f>
        <v>20148</v>
      </c>
      <c r="AO175" s="1">
        <f>VLOOKUP(G175,[16]分布式营销结算明细接收数据!$E:$O,11,FALSE)</f>
        <v>7341.93</v>
      </c>
      <c r="AP175" s="1">
        <f>VLOOKUP(G175,[16]分布式营销结算明细接收数据!$E:$R,14,FALSE)</f>
        <v>12403.11</v>
      </c>
      <c r="AQ175" s="1">
        <f t="shared" si="40"/>
        <v>19745.04</v>
      </c>
      <c r="AR175" s="95">
        <f t="shared" si="41"/>
        <v>389025.77</v>
      </c>
    </row>
    <row r="176" ht="16" customHeight="1" spans="1:44">
      <c r="A176" s="12">
        <v>171</v>
      </c>
      <c r="B176" s="12"/>
      <c r="C176" s="22" t="s">
        <v>364</v>
      </c>
      <c r="D176" s="96" t="s">
        <v>365</v>
      </c>
      <c r="E176" s="96"/>
      <c r="F176" s="121">
        <v>840</v>
      </c>
      <c r="G176" s="138" t="s">
        <v>366</v>
      </c>
      <c r="H176" s="58">
        <f>VLOOKUP(G176,[1]分布式发票数据!$A:$D,4)</f>
        <v>35404</v>
      </c>
      <c r="I176" s="58">
        <f>VLOOKUP(G176,[1]分布式发票数据!$A:$E,5,FALSE)</f>
        <v>12901.22</v>
      </c>
      <c r="J176" s="20">
        <f>VLOOKUP(G176,[2]分布式发票数据!$A:$D,4,FALSE)</f>
        <v>32094</v>
      </c>
      <c r="K176" s="20">
        <f>VLOOKUP(G176,[2]分布式发票数据!$A:$E,5,FALSE)</f>
        <v>11695.05</v>
      </c>
      <c r="L176" s="84">
        <v>45572</v>
      </c>
      <c r="M176" s="85">
        <v>16606.44</v>
      </c>
      <c r="N176" s="20">
        <f>VLOOKUP(G176,'[7]2022年12月-2023年3月'!$A$4:$E$193,5,FALSE)</f>
        <v>74338.07</v>
      </c>
      <c r="O176" s="20">
        <f t="shared" si="35"/>
        <v>90944.51</v>
      </c>
      <c r="P176" s="86">
        <f>VLOOKUP(G176,[3]分布式发票数据!$A:$E,4,FALSE)</f>
        <v>36112</v>
      </c>
      <c r="Q176" s="86">
        <f>VLOOKUP(G176,[3]分布式发票数据!$A:$E,5,FALSE)</f>
        <v>13159.21</v>
      </c>
      <c r="R176" s="86">
        <f>VLOOKUP(G:G,[4]分布式发票数据!$A:$E,4,FALSE)</f>
        <v>40968</v>
      </c>
      <c r="S176" s="86">
        <f>VLOOKUP(G:G,[4]分布式发票数据!$A:$E,5,FALSE)</f>
        <v>14928.74</v>
      </c>
      <c r="T176" s="86">
        <f>VLOOKUP(G176,[5]分布式发票数据!$A$4:$E$193,4,FALSE)</f>
        <v>46898</v>
      </c>
      <c r="U176" s="86">
        <f>VLOOKUP(G176,[5]分布式发票数据!$A$4:$E$193,5,FALSE)</f>
        <v>17089.63</v>
      </c>
      <c r="V176" s="86">
        <f>VLOOKUP(G176,'[8]2023年4-6月'!$A$4:$E$193,5,FALSE)</f>
        <v>60203.72</v>
      </c>
      <c r="W176" s="86">
        <f t="shared" si="36"/>
        <v>77293.35</v>
      </c>
      <c r="X176" s="86">
        <f>VLOOKUP(G176,[6]分布式发票数据!$A$4:$D$193,4,FALSE)</f>
        <v>35030</v>
      </c>
      <c r="Y176" s="86">
        <f>VLOOKUP(G176,[6]分布式发票数据!$A$4:$E$193,5,FALSE)</f>
        <v>12764.93</v>
      </c>
      <c r="Z176" s="86">
        <f>VLOOKUP(G176,[9]分布式发票数据!$A$4:$E$193,4,FALSE)</f>
        <v>29537</v>
      </c>
      <c r="AA176" s="86">
        <f>VLOOKUP(G176,[9]分布式发票数据!$A$4:$E$193,5,FALSE)</f>
        <v>10763.28</v>
      </c>
      <c r="AB176" s="86">
        <f>VLOOKUP(G176,[10]分布式发票数据!$A:$D,4,FALSE)</f>
        <v>28730</v>
      </c>
      <c r="AC176" s="86">
        <f>VLOOKUP(G176,[10]分布式发票数据!$A:$E,5,FALSE)</f>
        <v>10469.21</v>
      </c>
      <c r="AD176" s="86">
        <f>VLOOKUP(G176,[12]sheet1!$G:$S,13,FALSE)</f>
        <v>42505</v>
      </c>
      <c r="AE176" s="86">
        <f>VLOOKUP(G176,[12]sheet1!$G:$X,18,FALSE)</f>
        <v>15488.82</v>
      </c>
      <c r="AF176" s="86">
        <f>VLOOKUP(G176,[11]Sheet1!$B:$E,4,FALSE)</f>
        <v>45305.03</v>
      </c>
      <c r="AG176" s="86">
        <f t="shared" si="37"/>
        <v>60793.85</v>
      </c>
      <c r="AH176" s="86">
        <f>VLOOKUP(G176,[13]Sheet1!$C$1:$H$65536,6,FALSE)</f>
        <v>39672</v>
      </c>
      <c r="AI176" s="86">
        <f>VLOOKUP(G176,[13]Sheet1!$C$1:$I$65536,7,FALSE)</f>
        <v>14456.48</v>
      </c>
      <c r="AJ176" s="86">
        <f>VLOOKUP(G176,[14]Sheet1!$E$1:$I$65536,5,FALSE)</f>
        <v>19264.72</v>
      </c>
      <c r="AK176" s="86">
        <f>VLOOKUP(G176,[15]Sheet1!$E$1:$I$65536,5,FALSE)</f>
        <v>20640.43</v>
      </c>
      <c r="AL176" s="92">
        <f t="shared" si="38"/>
        <v>39905.15</v>
      </c>
      <c r="AM176" s="92">
        <f t="shared" si="39"/>
        <v>54361.63</v>
      </c>
      <c r="AN176" s="1">
        <f>VLOOKUP(G176,[16]分布式营销结算明细接收数据!$E:$K,7,FALSE)</f>
        <v>24517</v>
      </c>
      <c r="AO176" s="1">
        <f>VLOOKUP(G176,[16]分布式营销结算明细接收数据!$E:$O,11,FALSE)</f>
        <v>8933.99</v>
      </c>
      <c r="AP176" s="1">
        <f>VLOOKUP(G176,[16]分布式营销结算明细接收数据!$E:$R,14,FALSE)</f>
        <v>11905.46</v>
      </c>
      <c r="AQ176" s="1">
        <f t="shared" si="40"/>
        <v>20839.45</v>
      </c>
      <c r="AR176" s="95">
        <f t="shared" si="41"/>
        <v>390914.43</v>
      </c>
    </row>
    <row r="177" ht="16" customHeight="1" spans="1:44">
      <c r="A177" s="12">
        <v>172</v>
      </c>
      <c r="B177" s="12"/>
      <c r="C177" s="122"/>
      <c r="D177" s="96"/>
      <c r="E177" s="96"/>
      <c r="F177" s="121"/>
      <c r="G177" s="138" t="s">
        <v>367</v>
      </c>
      <c r="H177" s="58">
        <f>VLOOKUP(G177,[1]分布式发票数据!$A:$D,4)</f>
        <v>26449</v>
      </c>
      <c r="I177" s="58">
        <f>VLOOKUP(G177,[1]分布式发票数据!$A:$E,5,FALSE)</f>
        <v>9638.02</v>
      </c>
      <c r="J177" s="20">
        <f>VLOOKUP(G177,[2]分布式发票数据!$A:$D,4,FALSE)</f>
        <v>24620</v>
      </c>
      <c r="K177" s="20">
        <f>VLOOKUP(G177,[2]分布式发票数据!$A:$E,5,FALSE)</f>
        <v>8971.53</v>
      </c>
      <c r="L177" s="84">
        <v>28378</v>
      </c>
      <c r="M177" s="85">
        <v>10340.94</v>
      </c>
      <c r="N177" s="20">
        <f>VLOOKUP(G177,'[7]2022年12月-2023年3月'!$A$4:$E$193,5,FALSE)</f>
        <v>51746.99</v>
      </c>
      <c r="O177" s="20">
        <f t="shared" si="35"/>
        <v>62087.93</v>
      </c>
      <c r="P177" s="86">
        <f>VLOOKUP(G177,[3]分布式发票数据!$A:$E,4,FALSE)</f>
        <v>22644</v>
      </c>
      <c r="Q177" s="86">
        <f>VLOOKUP(G177,[3]分布式发票数据!$A:$E,5,FALSE)</f>
        <v>8251.47</v>
      </c>
      <c r="R177" s="86">
        <f>VLOOKUP(G:G,[4]分布式发票数据!$A:$E,4,FALSE)</f>
        <v>19610</v>
      </c>
      <c r="S177" s="86">
        <f>VLOOKUP(G:G,[4]分布式发票数据!$A:$E,5,FALSE)</f>
        <v>7145.88</v>
      </c>
      <c r="T177" s="86">
        <f>VLOOKUP(G177,[5]分布式发票数据!$A$4:$E$193,4,FALSE)</f>
        <v>32863</v>
      </c>
      <c r="U177" s="86">
        <f>VLOOKUP(G177,[5]分布式发票数据!$A$4:$E$193,5,FALSE)</f>
        <v>11975.28</v>
      </c>
      <c r="V177" s="86">
        <f>VLOOKUP(G177,'[8]2023年4-6月'!$A$4:$E$193,5,FALSE)</f>
        <v>36476.82</v>
      </c>
      <c r="W177" s="86">
        <f t="shared" si="36"/>
        <v>48452.1</v>
      </c>
      <c r="X177" s="86">
        <f>VLOOKUP(G177,[6]分布式发票数据!$A$4:$D$193,4,FALSE)</f>
        <v>26802</v>
      </c>
      <c r="Y177" s="86">
        <f>VLOOKUP(G177,[6]分布式发票数据!$A$4:$E$193,5,FALSE)</f>
        <v>9766.65</v>
      </c>
      <c r="Z177" s="86">
        <f>VLOOKUP(G177,[9]分布式发票数据!$A$4:$E$193,4,FALSE)</f>
        <v>22868</v>
      </c>
      <c r="AA177" s="86">
        <f>VLOOKUP(G177,[9]分布式发票数据!$A$4:$E$193,5,FALSE)</f>
        <v>8333.1</v>
      </c>
      <c r="AB177" s="86">
        <f>VLOOKUP(G177,[10]分布式发票数据!$A:$D,4,FALSE)</f>
        <v>23142</v>
      </c>
      <c r="AC177" s="86">
        <f>VLOOKUP(G177,[10]分布式发票数据!$A:$E,5,FALSE)</f>
        <v>8432.94</v>
      </c>
      <c r="AD177" s="86">
        <f>VLOOKUP(G177,[12]sheet1!$G:$S,13,FALSE)</f>
        <v>29243</v>
      </c>
      <c r="AE177" s="86">
        <f>VLOOKUP(G177,[12]sheet1!$G:$X,18,FALSE)</f>
        <v>10656.15</v>
      </c>
      <c r="AF177" s="86">
        <f>VLOOKUP(G177,[11]Sheet1!$B:$E,4,FALSE)</f>
        <v>35357.51</v>
      </c>
      <c r="AG177" s="86">
        <f t="shared" si="37"/>
        <v>46013.66</v>
      </c>
      <c r="AH177" s="86">
        <f>VLOOKUP(G177,[13]Sheet1!$C$1:$H$65536,6,FALSE)</f>
        <v>25709</v>
      </c>
      <c r="AI177" s="86">
        <f>VLOOKUP(G177,[13]Sheet1!$C$1:$I$65536,7,FALSE)</f>
        <v>9368.36</v>
      </c>
      <c r="AJ177" s="86">
        <f>VLOOKUP(G177,[14]Sheet1!$E$1:$I$65536,5,FALSE)</f>
        <v>12484.29</v>
      </c>
      <c r="AK177" s="86">
        <f>VLOOKUP(G177,[15]Sheet1!$E$1:$I$65536,5,FALSE)</f>
        <v>14200.4</v>
      </c>
      <c r="AL177" s="92">
        <f t="shared" si="38"/>
        <v>26684.69</v>
      </c>
      <c r="AM177" s="92">
        <f t="shared" si="39"/>
        <v>36053.05</v>
      </c>
      <c r="AN177" s="1">
        <f>VLOOKUP(G177,[16]分布式营销结算明细接收数据!$E:$K,7,FALSE)</f>
        <v>16109</v>
      </c>
      <c r="AO177" s="1">
        <f>VLOOKUP(G177,[16]分布式营销结算明细接收数据!$E:$O,11,FALSE)</f>
        <v>5870.12</v>
      </c>
      <c r="AP177" s="1">
        <f>VLOOKUP(G177,[16]分布式营销结算明细接收数据!$E:$R,14,FALSE)</f>
        <v>7822.53</v>
      </c>
      <c r="AQ177" s="1">
        <f t="shared" si="40"/>
        <v>13692.65</v>
      </c>
      <c r="AR177" s="95">
        <f t="shared" si="41"/>
        <v>266838.98</v>
      </c>
    </row>
    <row r="178" ht="16" customHeight="1" spans="1:44">
      <c r="A178" s="12">
        <v>173</v>
      </c>
      <c r="B178" s="12"/>
      <c r="C178" s="17" t="s">
        <v>368</v>
      </c>
      <c r="D178" s="96"/>
      <c r="E178" s="96"/>
      <c r="F178" s="121"/>
      <c r="G178" s="138" t="s">
        <v>369</v>
      </c>
      <c r="H178" s="58">
        <f>VLOOKUP(G178,[1]分布式发票数据!$A:$D,4)</f>
        <v>34288</v>
      </c>
      <c r="I178" s="58">
        <f>VLOOKUP(G178,[1]分布式发票数据!$A:$E,5,FALSE)</f>
        <v>12494.55</v>
      </c>
      <c r="J178" s="20">
        <f>VLOOKUP(G178,[2]分布式发票数据!$A:$D,4,FALSE)</f>
        <v>31656</v>
      </c>
      <c r="K178" s="20">
        <f>VLOOKUP(G178,[2]分布式发票数据!$A:$E,5,FALSE)</f>
        <v>11535.45</v>
      </c>
      <c r="L178" s="84">
        <v>42328</v>
      </c>
      <c r="M178" s="85">
        <v>15424.32</v>
      </c>
      <c r="N178" s="20">
        <f>VLOOKUP(G178,'[7]2022年12月-2023年3月'!$A$4:$E$193,5,FALSE)</f>
        <v>69674.37</v>
      </c>
      <c r="O178" s="20">
        <f t="shared" si="35"/>
        <v>85098.69</v>
      </c>
      <c r="P178" s="86">
        <f>VLOOKUP(G178,[3]分布式发票数据!$A:$E,4,FALSE)</f>
        <v>32212</v>
      </c>
      <c r="Q178" s="86">
        <f>VLOOKUP(G178,[3]分布式发票数据!$A:$E,5,FALSE)</f>
        <v>11738.05</v>
      </c>
      <c r="R178" s="86">
        <f>VLOOKUP(G:G,[4]分布式发票数据!$A:$E,4,FALSE)</f>
        <v>33194</v>
      </c>
      <c r="S178" s="86">
        <f>VLOOKUP(G:G,[4]分布式发票数据!$A:$E,5,FALSE)</f>
        <v>12095.89</v>
      </c>
      <c r="T178" s="86">
        <f>VLOOKUP(G178,[5]分布式发票数据!$A$4:$E$193,4,FALSE)</f>
        <v>42025</v>
      </c>
      <c r="U178" s="86">
        <f>VLOOKUP(G178,[5]分布式发票数据!$A$4:$E$193,5,FALSE)</f>
        <v>15313.91</v>
      </c>
      <c r="V178" s="86">
        <f>VLOOKUP(G178,'[8]2023年4-6月'!$A$4:$E$193,5,FALSE)</f>
        <v>52168.5</v>
      </c>
      <c r="W178" s="86">
        <f t="shared" si="36"/>
        <v>67482.41</v>
      </c>
      <c r="X178" s="86">
        <f>VLOOKUP(G178,[6]分布式发票数据!$A$4:$D$193,4,FALSE)</f>
        <v>34811</v>
      </c>
      <c r="Y178" s="86">
        <f>VLOOKUP(G178,[6]分布式发票数据!$A$4:$E$193,5,FALSE)</f>
        <v>12685.13</v>
      </c>
      <c r="Z178" s="86">
        <f>VLOOKUP(G178,[9]分布式发票数据!$A$4:$E$193,4,FALSE)</f>
        <v>28194</v>
      </c>
      <c r="AA178" s="86">
        <f>VLOOKUP(G178,[9]分布式发票数据!$A$4:$E$193,5,FALSE)</f>
        <v>10273.89</v>
      </c>
      <c r="AB178" s="86">
        <f>VLOOKUP(G178,[10]分布式发票数据!$A:$D,4,FALSE)</f>
        <v>27217</v>
      </c>
      <c r="AC178" s="86">
        <f>VLOOKUP(G178,[10]分布式发票数据!$A:$E,5,FALSE)</f>
        <v>9917.87</v>
      </c>
      <c r="AD178" s="86">
        <f>VLOOKUP(G178,[12]sheet1!$G:$S,13,FALSE)</f>
        <v>34853</v>
      </c>
      <c r="AE178" s="86">
        <f>VLOOKUP(G178,[12]sheet1!$G:$X,18,FALSE)</f>
        <v>12700.43</v>
      </c>
      <c r="AF178" s="86">
        <f>VLOOKUP(G178,[11]Sheet1!$B:$E,4,FALSE)</f>
        <v>43811.81</v>
      </c>
      <c r="AG178" s="86">
        <f t="shared" si="37"/>
        <v>56512.24</v>
      </c>
      <c r="AH178" s="86">
        <f>VLOOKUP(G178,[13]Sheet1!$C$1:$H$65536,6,FALSE)</f>
        <v>33582</v>
      </c>
      <c r="AI178" s="86">
        <f>VLOOKUP(G178,[13]Sheet1!$C$1:$I$65536,7,FALSE)</f>
        <v>12237.28</v>
      </c>
      <c r="AJ178" s="86">
        <f>VLOOKUP(G178,[14]Sheet1!$E$1:$I$65536,5,FALSE)</f>
        <v>16307.42</v>
      </c>
      <c r="AK178" s="86">
        <f>VLOOKUP(G178,[15]Sheet1!$E$1:$I$65536,5,FALSE)</f>
        <v>16924.62</v>
      </c>
      <c r="AL178" s="92">
        <f t="shared" si="38"/>
        <v>33232.04</v>
      </c>
      <c r="AM178" s="92">
        <f t="shared" si="39"/>
        <v>45469.32</v>
      </c>
      <c r="AN178" s="1">
        <f>VLOOKUP(G178,[16]分布式营销结算明细接收数据!$E:$K,7,FALSE)</f>
        <v>22214</v>
      </c>
      <c r="AO178" s="1">
        <f>VLOOKUP(G178,[16]分布式营销结算明细接收数据!$E:$O,11,FALSE)</f>
        <v>8094.78</v>
      </c>
      <c r="AP178" s="1">
        <f>VLOOKUP(G178,[16]分布式营销结算明细接收数据!$E:$R,14,FALSE)</f>
        <v>10787.12</v>
      </c>
      <c r="AQ178" s="1">
        <f t="shared" si="40"/>
        <v>18881.9</v>
      </c>
      <c r="AR178" s="95">
        <f t="shared" si="41"/>
        <v>354185.39</v>
      </c>
    </row>
    <row r="179" ht="16" customHeight="1" spans="1:44">
      <c r="A179" s="12">
        <v>174</v>
      </c>
      <c r="B179" s="12"/>
      <c r="C179" s="67" t="s">
        <v>370</v>
      </c>
      <c r="D179" s="67" t="s">
        <v>371</v>
      </c>
      <c r="E179" s="67"/>
      <c r="F179" s="64">
        <v>420</v>
      </c>
      <c r="G179" s="139" t="s">
        <v>372</v>
      </c>
      <c r="H179" s="58">
        <f>VLOOKUP(G179,[1]分布式发票数据!$A:$D,4)</f>
        <v>36560</v>
      </c>
      <c r="I179" s="58">
        <f>VLOOKUP(G179,[1]分布式发票数据!$A:$E,5,FALSE)</f>
        <v>13322.46</v>
      </c>
      <c r="J179" s="20">
        <f>VLOOKUP(G179,[2]分布式发票数据!$A:$D,4,FALSE)</f>
        <v>33784</v>
      </c>
      <c r="K179" s="20">
        <f>VLOOKUP(G179,[2]分布式发票数据!$A:$E,5,FALSE)</f>
        <v>12310.89</v>
      </c>
      <c r="L179" s="84">
        <v>46810</v>
      </c>
      <c r="M179" s="85">
        <v>17057.56</v>
      </c>
      <c r="N179" s="20">
        <f>VLOOKUP(G179,'[7]2022年12月-2023年3月'!$A$4:$E$193,5,FALSE)</f>
        <v>74919.35</v>
      </c>
      <c r="O179" s="20">
        <f t="shared" si="35"/>
        <v>91976.91</v>
      </c>
      <c r="P179" s="86">
        <f>VLOOKUP(G179,[3]分布式发票数据!$A:$E,4,FALSE)</f>
        <v>36326</v>
      </c>
      <c r="Q179" s="86">
        <f>VLOOKUP(G179,[3]分布式发票数据!$A:$E,5,FALSE)</f>
        <v>13237.19</v>
      </c>
      <c r="R179" s="86">
        <f>VLOOKUP(G:G,[4]分布式发票数据!$A:$E,4,FALSE)</f>
        <v>41914</v>
      </c>
      <c r="S179" s="86">
        <f>VLOOKUP(G:G,[4]分布式发票数据!$A:$E,5,FALSE)</f>
        <v>15273.46</v>
      </c>
      <c r="T179" s="86">
        <f>VLOOKUP(G179,[5]分布式发票数据!$A$4:$E$193,4,FALSE)</f>
        <v>47628</v>
      </c>
      <c r="U179" s="86">
        <f>VLOOKUP(G179,[5]分布式发票数据!$A$4:$E$193,5,FALSE)</f>
        <v>17355.64</v>
      </c>
      <c r="V179" s="86">
        <f>VLOOKUP(G179,'[8]2023年4-6月'!$A$4:$E$193,5,FALSE)</f>
        <v>61121.51</v>
      </c>
      <c r="W179" s="86">
        <f t="shared" si="36"/>
        <v>78477.15</v>
      </c>
      <c r="X179" s="86">
        <f>VLOOKUP(G179,[6]分布式发票数据!$A$4:$D$193,4,FALSE)</f>
        <v>40086</v>
      </c>
      <c r="Y179" s="86">
        <f>VLOOKUP(G179,[6]分布式发票数据!$A$4:$E$193,5,FALSE)</f>
        <v>14607.34</v>
      </c>
      <c r="Z179" s="86">
        <f>VLOOKUP(G179,[9]分布式发票数据!$A$4:$E$193,4,FALSE)</f>
        <v>34820</v>
      </c>
      <c r="AA179" s="86">
        <f>VLOOKUP(G179,[9]分布式发票数据!$A$4:$E$193,5,FALSE)</f>
        <v>12688.41</v>
      </c>
      <c r="AB179" s="86">
        <f>VLOOKUP(G179,[10]分布式发票数据!$A:$D,4,FALSE)</f>
        <v>33853</v>
      </c>
      <c r="AC179" s="86">
        <f>VLOOKUP(G179,[10]分布式发票数据!$A:$E,5,FALSE)</f>
        <v>12336.03</v>
      </c>
      <c r="AD179" s="86">
        <f>VLOOKUP(G179,[12]sheet1!$G:$S,13,FALSE)</f>
        <v>42774</v>
      </c>
      <c r="AE179" s="86">
        <f>VLOOKUP(G179,[12]sheet1!$G:$X,18,FALSE)</f>
        <v>15586.85</v>
      </c>
      <c r="AF179" s="86">
        <f>VLOOKUP(G179,[11]Sheet1!$B:$E,4,FALSE)</f>
        <v>52813.37</v>
      </c>
      <c r="AG179" s="86">
        <f t="shared" si="37"/>
        <v>68400.22</v>
      </c>
      <c r="AH179" s="86">
        <f>VLOOKUP(G179,[13]Sheet1!$C$1:$H$65536,6,FALSE)</f>
        <v>37787</v>
      </c>
      <c r="AI179" s="86">
        <f>VLOOKUP(G179,[13]Sheet1!$C$1:$I$65536,7,FALSE)</f>
        <v>13769.58</v>
      </c>
      <c r="AJ179" s="86">
        <f>VLOOKUP(G179,[14]Sheet1!$E$1:$I$65536,5,FALSE)</f>
        <v>18349.37</v>
      </c>
      <c r="AK179" s="86">
        <f>VLOOKUP(G179,[15]Sheet1!$E$1:$I$65536,5,FALSE)</f>
        <v>20771.05</v>
      </c>
      <c r="AL179" s="92">
        <f t="shared" si="38"/>
        <v>39120.42</v>
      </c>
      <c r="AM179" s="92">
        <f t="shared" si="39"/>
        <v>52890</v>
      </c>
      <c r="AN179" s="1">
        <f>VLOOKUP(G179,[16]分布式营销结算明细接收数据!$E:$K,7,FALSE)</f>
        <v>22820</v>
      </c>
      <c r="AO179" s="1">
        <f>VLOOKUP(G179,[16]分布式营销结算明细接收数据!$E:$O,11,FALSE)</f>
        <v>8315.61</v>
      </c>
      <c r="AP179" s="1">
        <f>VLOOKUP(G179,[16]分布式营销结算明细接收数据!$E:$R,14,FALSE)</f>
        <v>11081.39</v>
      </c>
      <c r="AQ179" s="1">
        <f t="shared" si="40"/>
        <v>19397</v>
      </c>
      <c r="AR179" s="95">
        <f t="shared" si="41"/>
        <v>404917.06</v>
      </c>
    </row>
    <row r="180" ht="16" customHeight="1" spans="1:44">
      <c r="A180" s="12">
        <v>175</v>
      </c>
      <c r="B180" s="12"/>
      <c r="C180" s="68"/>
      <c r="D180" s="68"/>
      <c r="E180" s="68"/>
      <c r="F180" s="66"/>
      <c r="G180" s="139" t="s">
        <v>373</v>
      </c>
      <c r="H180" s="58">
        <f>VLOOKUP(G180,[1]分布式发票数据!$A:$D,4)</f>
        <v>12361</v>
      </c>
      <c r="I180" s="58">
        <f>VLOOKUP(G180,[1]分布式发票数据!$A:$E,5,FALSE)</f>
        <v>4504.35</v>
      </c>
      <c r="J180" s="20">
        <f>VLOOKUP(G180,[2]分布式发票数据!$A:$D,4,FALSE)</f>
        <v>11102</v>
      </c>
      <c r="K180" s="20">
        <f>VLOOKUP(G180,[2]分布式发票数据!$A:$E,5,FALSE)</f>
        <v>4045.57</v>
      </c>
      <c r="L180" s="84">
        <v>9485</v>
      </c>
      <c r="M180" s="85">
        <v>3456.33</v>
      </c>
      <c r="N180" s="20">
        <f>VLOOKUP(G180,'[7]2022年12月-2023年3月'!$A$4:$E$193,5,FALSE)</f>
        <v>22207.95</v>
      </c>
      <c r="O180" s="20">
        <f t="shared" si="35"/>
        <v>25664.28</v>
      </c>
      <c r="P180" s="86">
        <f>VLOOKUP(G180,[3]分布式发票数据!$A:$E,4,FALSE)</f>
        <v>11357</v>
      </c>
      <c r="Q180" s="86">
        <f>VLOOKUP(G180,[3]分布式发票数据!$A:$E,5,FALSE)</f>
        <v>4138.49</v>
      </c>
      <c r="R180" s="86">
        <f>VLOOKUP(G:G,[4]分布式发票数据!$A:$E,4,FALSE)</f>
        <v>13147</v>
      </c>
      <c r="S180" s="86">
        <f>VLOOKUP(G:G,[4]分布式发票数据!$A:$E,5,FALSE)</f>
        <v>4790.77</v>
      </c>
      <c r="T180" s="86">
        <f>VLOOKUP(G180,[5]分布式发票数据!$A$4:$E$193,4,FALSE)</f>
        <v>14701</v>
      </c>
      <c r="U180" s="86">
        <f>VLOOKUP(G180,[5]分布式发票数据!$A$4:$E$193,5,FALSE)</f>
        <v>5357.04</v>
      </c>
      <c r="V180" s="86">
        <f>VLOOKUP(G180,'[8]2023年4-6月'!$A$4:$E$193,5,FALSE)</f>
        <v>19037.95</v>
      </c>
      <c r="W180" s="86">
        <f t="shared" si="36"/>
        <v>24394.99</v>
      </c>
      <c r="X180" s="86">
        <f>VLOOKUP(G180,[6]分布式发票数据!$A$4:$D$193,4,FALSE)</f>
        <v>12448</v>
      </c>
      <c r="Y180" s="86">
        <f>VLOOKUP(G180,[6]分布式发票数据!$A$4:$E$193,5,FALSE)</f>
        <v>4536.05</v>
      </c>
      <c r="Z180" s="86">
        <f>VLOOKUP(G180,[9]分布式发票数据!$A$4:$E$193,4,FALSE)</f>
        <v>11157</v>
      </c>
      <c r="AA180" s="86">
        <f>VLOOKUP(G180,[9]分布式发票数据!$A$4:$E$193,5,FALSE)</f>
        <v>4065.61</v>
      </c>
      <c r="AB180" s="86">
        <f>VLOOKUP(G180,[10]分布式发票数据!$A:$D,4,FALSE)</f>
        <v>11143</v>
      </c>
      <c r="AC180" s="86">
        <f>VLOOKUP(G180,[10]分布式发票数据!$A:$E,5,FALSE)</f>
        <v>4060.51</v>
      </c>
      <c r="AD180" s="86">
        <f>VLOOKUP(G180,[12]sheet1!$G:$S,13,FALSE)</f>
        <v>14054</v>
      </c>
      <c r="AE180" s="86">
        <f>VLOOKUP(G180,[12]sheet1!$G:$X,18,FALSE)</f>
        <v>5121.28</v>
      </c>
      <c r="AF180" s="86">
        <f>VLOOKUP(G180,[11]Sheet1!$B:$E,4,FALSE)</f>
        <v>16873.63</v>
      </c>
      <c r="AG180" s="86">
        <f t="shared" si="37"/>
        <v>21994.91</v>
      </c>
      <c r="AH180" s="86">
        <f>VLOOKUP(G180,[13]Sheet1!$C$1:$H$65536,6,FALSE)</f>
        <v>12722</v>
      </c>
      <c r="AI180" s="86">
        <f>VLOOKUP(G180,[13]Sheet1!$C$1:$I$65536,7,FALSE)</f>
        <v>4635.9</v>
      </c>
      <c r="AJ180" s="86">
        <f>VLOOKUP(G180,[14]Sheet1!$E$1:$I$65536,5,FALSE)</f>
        <v>6177.8</v>
      </c>
      <c r="AK180" s="86">
        <f>VLOOKUP(G180,[15]Sheet1!$E$1:$I$65536,5,FALSE)</f>
        <v>6824.62</v>
      </c>
      <c r="AL180" s="92">
        <f t="shared" si="38"/>
        <v>13002.42</v>
      </c>
      <c r="AM180" s="92">
        <f t="shared" si="39"/>
        <v>17638.32</v>
      </c>
      <c r="AN180" s="1">
        <f>VLOOKUP(G180,[16]分布式营销结算明细接收数据!$E:$K,7,FALSE)</f>
        <v>8309</v>
      </c>
      <c r="AO180" s="1">
        <f>VLOOKUP(G180,[16]分布式营销结算明细接收数据!$E:$O,11,FALSE)</f>
        <v>3027.8</v>
      </c>
      <c r="AP180" s="1">
        <f>VLOOKUP(G180,[16]分布式营销结算明细接收数据!$E:$R,14,FALSE)</f>
        <v>4034.85</v>
      </c>
      <c r="AQ180" s="1">
        <f t="shared" si="40"/>
        <v>7062.65</v>
      </c>
      <c r="AR180" s="95">
        <f t="shared" si="41"/>
        <v>126896.5</v>
      </c>
    </row>
    <row r="181" ht="16" customHeight="1" spans="1:44">
      <c r="A181" s="12">
        <v>176</v>
      </c>
      <c r="B181" s="12"/>
      <c r="C181" s="67" t="s">
        <v>374</v>
      </c>
      <c r="D181" s="67" t="s">
        <v>375</v>
      </c>
      <c r="E181" s="67"/>
      <c r="F181" s="64">
        <v>420</v>
      </c>
      <c r="G181" s="139" t="s">
        <v>376</v>
      </c>
      <c r="H181" s="58">
        <f>VLOOKUP(G181,[1]分布式发票数据!$A:$D,4)</f>
        <v>10988</v>
      </c>
      <c r="I181" s="58">
        <f>VLOOKUP(G181,[1]分布式发票数据!$A:$E,5,FALSE)</f>
        <v>4004.03</v>
      </c>
      <c r="J181" s="20">
        <f>VLOOKUP(G181,[2]分布式发票数据!$A:$D,4,FALSE)</f>
        <v>10273</v>
      </c>
      <c r="K181" s="20">
        <f>VLOOKUP(G181,[2]分布式发票数据!$A:$E,5,FALSE)</f>
        <v>3743.48</v>
      </c>
      <c r="L181" s="84">
        <v>13871</v>
      </c>
      <c r="M181" s="85">
        <v>5054.59</v>
      </c>
      <c r="N181" s="20">
        <f>VLOOKUP(G181,'[7]2022年12月-2023年3月'!$A$4:$E$193,5,FALSE)</f>
        <v>22383.25</v>
      </c>
      <c r="O181" s="20">
        <f t="shared" si="35"/>
        <v>27437.84</v>
      </c>
      <c r="P181" s="86">
        <f>VLOOKUP(G181,[3]分布式发票数据!$A:$E,4,FALSE)</f>
        <v>10766</v>
      </c>
      <c r="Q181" s="86">
        <f>VLOOKUP(G181,[3]分布式发票数据!$A:$E,5,FALSE)</f>
        <v>3923.13</v>
      </c>
      <c r="R181" s="86">
        <f>VLOOKUP(G:G,[4]分布式发票数据!$A:$E,4,FALSE)</f>
        <v>11771</v>
      </c>
      <c r="S181" s="86">
        <f>VLOOKUP(G:G,[4]分布式发票数据!$A:$E,5,FALSE)</f>
        <v>4289.35</v>
      </c>
      <c r="T181" s="86">
        <f>VLOOKUP(G181,[5]分布式发票数据!$A$4:$E$193,4,FALSE)</f>
        <v>13369</v>
      </c>
      <c r="U181" s="86">
        <f>VLOOKUP(G181,[5]分布式发票数据!$A$4:$E$193,5,FALSE)</f>
        <v>4871.66</v>
      </c>
      <c r="V181" s="86">
        <f>VLOOKUP(G181,'[8]2023年4-6月'!$A$4:$E$193,5,FALSE)</f>
        <v>17435.96</v>
      </c>
      <c r="W181" s="86">
        <f t="shared" si="36"/>
        <v>22307.62</v>
      </c>
      <c r="X181" s="86">
        <f>VLOOKUP(G181,[6]分布式发票数据!$A$4:$D$193,4,FALSE)</f>
        <v>11196</v>
      </c>
      <c r="Y181" s="86">
        <f>VLOOKUP(G181,[6]分布式发票数据!$A$4:$E$193,5,FALSE)</f>
        <v>4079.82</v>
      </c>
      <c r="Z181" s="86">
        <f>VLOOKUP(G181,[9]分布式发票数据!$A$4:$E$193,4,FALSE)</f>
        <v>9692</v>
      </c>
      <c r="AA181" s="86">
        <f>VLOOKUP(G181,[9]分布式发票数据!$A$4:$E$193,5,FALSE)</f>
        <v>3531.76</v>
      </c>
      <c r="AB181" s="86">
        <f>VLOOKUP(G181,[10]分布式发票数据!$A:$D,4,FALSE)</f>
        <v>9909</v>
      </c>
      <c r="AC181" s="86">
        <f>VLOOKUP(G181,[10]分布式发票数据!$A:$E,5,FALSE)</f>
        <v>3610.84</v>
      </c>
      <c r="AD181" s="86">
        <f>VLOOKUP(G181,[12]sheet1!$G:$S,13,FALSE)</f>
        <v>12590</v>
      </c>
      <c r="AE181" s="86">
        <f>VLOOKUP(G181,[12]sheet1!$G:$X,18,FALSE)</f>
        <v>4587.8</v>
      </c>
      <c r="AF181" s="86">
        <f>VLOOKUP(G181,[11]Sheet1!$B:$E,4,FALSE)</f>
        <v>14955.03</v>
      </c>
      <c r="AG181" s="86">
        <f t="shared" si="37"/>
        <v>19542.83</v>
      </c>
      <c r="AH181" s="86">
        <f>VLOOKUP(G181,[13]Sheet1!$C$1:$H$65536,6,FALSE)</f>
        <v>11426</v>
      </c>
      <c r="AI181" s="86">
        <f>VLOOKUP(G181,[13]Sheet1!$C$1:$I$65536,7,FALSE)</f>
        <v>4163.63</v>
      </c>
      <c r="AJ181" s="86">
        <f>VLOOKUP(G181,[14]Sheet1!$E$1:$I$65536,5,FALSE)</f>
        <v>5548.47</v>
      </c>
      <c r="AK181" s="86">
        <f>VLOOKUP(G181,[15]Sheet1!$E$1:$I$65536,5,FALSE)</f>
        <v>6113.7</v>
      </c>
      <c r="AL181" s="92">
        <f t="shared" si="38"/>
        <v>11662.17</v>
      </c>
      <c r="AM181" s="92">
        <f t="shared" si="39"/>
        <v>15825.8</v>
      </c>
      <c r="AN181" s="1">
        <f>VLOOKUP(G181,[16]分布式营销结算明细接收数据!$E:$K,7,FALSE)</f>
        <v>8015</v>
      </c>
      <c r="AO181" s="1">
        <f>VLOOKUP(G181,[16]分布式营销结算明细接收数据!$E:$O,11,FALSE)</f>
        <v>2920.67</v>
      </c>
      <c r="AP181" s="1">
        <f>VLOOKUP(G181,[16]分布式营销结算明细接收数据!$E:$R,14,FALSE)</f>
        <v>3892.08</v>
      </c>
      <c r="AQ181" s="1">
        <f t="shared" si="40"/>
        <v>6812.75</v>
      </c>
      <c r="AR181" s="95">
        <f t="shared" si="41"/>
        <v>119109.25</v>
      </c>
    </row>
    <row r="182" ht="16" customHeight="1" spans="1:44">
      <c r="A182" s="12">
        <v>177</v>
      </c>
      <c r="B182" s="12"/>
      <c r="C182" s="68"/>
      <c r="D182" s="68"/>
      <c r="E182" s="68"/>
      <c r="F182" s="66"/>
      <c r="G182" s="139" t="s">
        <v>377</v>
      </c>
      <c r="H182" s="58">
        <f>VLOOKUP(G182,[1]分布式发票数据!$A:$D,4)</f>
        <v>38426</v>
      </c>
      <c r="I182" s="58">
        <f>VLOOKUP(G182,[1]分布式发票数据!$A:$E,5,FALSE)</f>
        <v>14002.43</v>
      </c>
      <c r="J182" s="20">
        <f>VLOOKUP(G182,[2]分布式发票数据!$A:$D,4,FALSE)</f>
        <v>34716</v>
      </c>
      <c r="K182" s="20">
        <f>VLOOKUP(G182,[2]分布式发票数据!$A:$E,5,FALSE)</f>
        <v>12650.51</v>
      </c>
      <c r="L182" s="84">
        <v>46783</v>
      </c>
      <c r="M182" s="85">
        <v>17047.73</v>
      </c>
      <c r="N182" s="20">
        <f>VLOOKUP(G182,'[7]2022年12月-2023年3月'!$A$4:$E$193,5,FALSE)</f>
        <v>77337.14</v>
      </c>
      <c r="O182" s="20">
        <f t="shared" si="35"/>
        <v>94384.87</v>
      </c>
      <c r="P182" s="86">
        <f>VLOOKUP(G182,[3]分布式发票数据!$A:$E,4,FALSE)</f>
        <v>35888</v>
      </c>
      <c r="Q182" s="86">
        <f>VLOOKUP(G182,[3]分布式发票数据!$A:$E,5,FALSE)</f>
        <v>13077.59</v>
      </c>
      <c r="R182" s="86">
        <f>VLOOKUP(G:G,[4]分布式发票数据!$A:$E,4,FALSE)</f>
        <v>38719</v>
      </c>
      <c r="S182" s="86">
        <f>VLOOKUP(G:G,[4]分布式发票数据!$A:$E,5,FALSE)</f>
        <v>14109.2</v>
      </c>
      <c r="T182" s="86">
        <f>VLOOKUP(G182,[5]分布式发票数据!$A$4:$E$193,4,FALSE)</f>
        <v>43469</v>
      </c>
      <c r="U182" s="86">
        <f>VLOOKUP(G182,[5]分布式发票数据!$A$4:$E$193,5,FALSE)</f>
        <v>15840.1</v>
      </c>
      <c r="V182" s="86">
        <f>VLOOKUP(G182,'[8]2023年4-6月'!$A$4:$E$193,5,FALSE)</f>
        <v>57337.71</v>
      </c>
      <c r="W182" s="86">
        <f t="shared" si="36"/>
        <v>73177.81</v>
      </c>
      <c r="X182" s="86">
        <f>VLOOKUP(G182,[6]分布式发票数据!$A$4:$D$193,4,FALSE)</f>
        <v>36416</v>
      </c>
      <c r="Y182" s="86">
        <f>VLOOKUP(G182,[6]分布式发票数据!$A$4:$E$193,5,FALSE)</f>
        <v>13269.99</v>
      </c>
      <c r="Z182" s="86">
        <f>VLOOKUP(G182,[9]分布式发票数据!$A$4:$E$193,4,FALSE)</f>
        <v>17999</v>
      </c>
      <c r="AA182" s="86">
        <f>VLOOKUP(G182,[9]分布式发票数据!$A$4:$E$193,5,FALSE)</f>
        <v>6558.84</v>
      </c>
      <c r="AB182" s="86">
        <f>VLOOKUP(G182,[10]分布式发票数据!$A:$D,4,FALSE)</f>
        <v>27088</v>
      </c>
      <c r="AC182" s="86">
        <f>VLOOKUP(G182,[10]分布式发票数据!$A:$E,5,FALSE)</f>
        <v>9870.87</v>
      </c>
      <c r="AD182" s="86">
        <f>VLOOKUP(G182,[12]sheet1!$G:$S,13,FALSE)</f>
        <v>40296</v>
      </c>
      <c r="AE182" s="86">
        <f>VLOOKUP(G182,[12]sheet1!$G:$X,18,FALSE)</f>
        <v>14683.86</v>
      </c>
      <c r="AF182" s="86">
        <f>VLOOKUP(G182,[11]Sheet1!$B:$E,4,FALSE)</f>
        <v>39577.85</v>
      </c>
      <c r="AG182" s="86">
        <f t="shared" si="37"/>
        <v>54261.71</v>
      </c>
      <c r="AH182" s="86">
        <f>VLOOKUP(G182,[13]Sheet1!$C$1:$H$65536,6,FALSE)</f>
        <v>38844</v>
      </c>
      <c r="AI182" s="86">
        <f>VLOOKUP(G182,[13]Sheet1!$C$1:$I$65536,7,FALSE)</f>
        <v>14154.75</v>
      </c>
      <c r="AJ182" s="86">
        <f>VLOOKUP(G182,[14]Sheet1!$E$1:$I$65536,5,FALSE)</f>
        <v>18862.65</v>
      </c>
      <c r="AK182" s="86">
        <f>VLOOKUP(G182,[15]Sheet1!$E$1:$I$65536,5,FALSE)</f>
        <v>19567.74</v>
      </c>
      <c r="AL182" s="92">
        <f t="shared" si="38"/>
        <v>38430.39</v>
      </c>
      <c r="AM182" s="92">
        <f t="shared" si="39"/>
        <v>52585.14</v>
      </c>
      <c r="AN182" s="1">
        <f>VLOOKUP(G182,[16]分布式营销结算明细接收数据!$E:$K,7,FALSE)</f>
        <v>28980</v>
      </c>
      <c r="AO182" s="1">
        <f>VLOOKUP(G182,[16]分布式营销结算明细接收数据!$E:$O,11,FALSE)</f>
        <v>10560.31</v>
      </c>
      <c r="AP182" s="1">
        <f>VLOOKUP(G182,[16]分布式营销结算明细接收数据!$E:$R,14,FALSE)</f>
        <v>14072.69</v>
      </c>
      <c r="AQ182" s="1">
        <f t="shared" si="40"/>
        <v>24633</v>
      </c>
      <c r="AR182" s="95">
        <f t="shared" si="41"/>
        <v>382581.96</v>
      </c>
    </row>
    <row r="183" ht="16" customHeight="1" spans="1:44">
      <c r="A183" s="12">
        <v>178</v>
      </c>
      <c r="B183" s="12"/>
      <c r="C183" s="56" t="s">
        <v>378</v>
      </c>
      <c r="D183" s="56"/>
      <c r="E183" s="56"/>
      <c r="F183" s="57">
        <v>300</v>
      </c>
      <c r="G183" s="30" t="s">
        <v>379</v>
      </c>
      <c r="H183" s="58">
        <f>VLOOKUP(G183,[1]分布式发票数据!$A:$D,4)</f>
        <v>31724</v>
      </c>
      <c r="I183" s="58">
        <f>VLOOKUP(G183,[1]分布式发票数据!$A:$E,5,FALSE)</f>
        <v>11560.23</v>
      </c>
      <c r="J183" s="20">
        <f>VLOOKUP(G183,[2]分布式发票数据!$A:$D,4,FALSE)</f>
        <v>29592</v>
      </c>
      <c r="K183" s="20">
        <f>VLOOKUP(G183,[2]分布式发票数据!$A:$E,5,FALSE)</f>
        <v>10783.32</v>
      </c>
      <c r="L183" s="84">
        <v>40715</v>
      </c>
      <c r="M183" s="85">
        <v>14836.55</v>
      </c>
      <c r="N183" s="20">
        <f>VLOOKUP(G183,'[7]2022年12月-2023年3月'!$A$4:$E$193,5,FALSE)</f>
        <v>83021.66</v>
      </c>
      <c r="O183" s="20">
        <f t="shared" si="35"/>
        <v>97858.21</v>
      </c>
      <c r="P183" s="86">
        <f>VLOOKUP(G183,[3]分布式发票数据!$A:$E,4,FALSE)</f>
        <v>31193</v>
      </c>
      <c r="Q183" s="86">
        <f>VLOOKUP(G183,[3]分布式发票数据!$A:$E,5,FALSE)</f>
        <v>11366.73</v>
      </c>
      <c r="R183" s="86">
        <f>VLOOKUP(G:G,[4]分布式发票数据!$A:$E,4,FALSE)</f>
        <v>34451</v>
      </c>
      <c r="S183" s="86">
        <f>VLOOKUP(G:G,[4]分布式发票数据!$A:$E,5,FALSE)</f>
        <v>12553.94</v>
      </c>
      <c r="T183" s="86">
        <f>VLOOKUP(G183,[5]分布式发票数据!$A$4:$E$193,4,FALSE)</f>
        <v>40704</v>
      </c>
      <c r="U183" s="86">
        <f>VLOOKUP(G183,[5]分布式发票数据!$A$4:$E$193,5,FALSE)</f>
        <v>14832.54</v>
      </c>
      <c r="V183" s="86">
        <f>VLOOKUP(G183,'[8]2023年4-6月'!$A$4:$E$193,5,FALSE)</f>
        <v>65467.83</v>
      </c>
      <c r="W183" s="86">
        <f t="shared" si="36"/>
        <v>80300.37</v>
      </c>
      <c r="X183" s="86">
        <f>VLOOKUP(G183,[6]分布式发票数据!$A$4:$D$193,4,FALSE)</f>
        <v>35022</v>
      </c>
      <c r="Y183" s="86">
        <f>VLOOKUP(G183,[6]分布式发票数据!$A$4:$E$193,5,FALSE)</f>
        <v>12762.02</v>
      </c>
      <c r="Z183" s="86">
        <f>VLOOKUP(G183,[9]分布式发票数据!$A$4:$E$193,4,FALSE)</f>
        <v>31175</v>
      </c>
      <c r="AA183" s="86">
        <f>VLOOKUP(G183,[9]分布式发票数据!$A$4:$E$193,5,FALSE)</f>
        <v>11360.17</v>
      </c>
      <c r="AB183" s="86">
        <f>VLOOKUP(G183,[10]分布式发票数据!$A:$D,4,FALSE)</f>
        <v>31111</v>
      </c>
      <c r="AC183" s="86">
        <f>VLOOKUP(G183,[10]分布式发票数据!$A:$E,5,FALSE)</f>
        <v>11336.85</v>
      </c>
      <c r="AD183" s="86">
        <f>VLOOKUP(G183,[12]sheet1!$G:$S,13,FALSE)</f>
        <v>37241</v>
      </c>
      <c r="AE183" s="86">
        <f>VLOOKUP(G183,[12]sheet1!$G:$X,18,FALSE)</f>
        <v>13570.62</v>
      </c>
      <c r="AF183" s="86">
        <f>VLOOKUP(G183,[11]Sheet1!$B:$E,4,FALSE)</f>
        <v>59902.8</v>
      </c>
      <c r="AG183" s="86">
        <f t="shared" si="37"/>
        <v>73473.42</v>
      </c>
      <c r="AH183" s="86">
        <f>VLOOKUP(G183,[13]Sheet1!$C$1:$H$65536,6,FALSE)</f>
        <v>32494</v>
      </c>
      <c r="AI183" s="86">
        <f>VLOOKUP(G183,[13]Sheet1!$C$1:$I$65536,7,FALSE)</f>
        <v>11840.81</v>
      </c>
      <c r="AJ183" s="86">
        <f>VLOOKUP(G183,[14]Sheet1!$E$1:$I$65536,5,FALSE)</f>
        <v>20003.31</v>
      </c>
      <c r="AK183" s="86">
        <f>VLOOKUP(G183,[15]Sheet1!$E$1:$I$65536,5,FALSE)</f>
        <v>22925.56</v>
      </c>
      <c r="AL183" s="92">
        <f t="shared" si="38"/>
        <v>42928.87</v>
      </c>
      <c r="AM183" s="92">
        <f t="shared" si="39"/>
        <v>54769.68</v>
      </c>
      <c r="AN183" s="1">
        <f>VLOOKUP(G183,[16]分布式营销结算明细接收数据!$E:$K,7,FALSE)</f>
        <v>19885</v>
      </c>
      <c r="AO183" s="1">
        <f>VLOOKUP(G183,[16]分布式营销结算明细接收数据!$E:$O,11,FALSE)</f>
        <v>7246.09</v>
      </c>
      <c r="AP183" s="1">
        <f>VLOOKUP(G183,[16]分布式营销结算明细接收数据!$E:$R,14,FALSE)</f>
        <v>12241.21</v>
      </c>
      <c r="AQ183" s="1">
        <f t="shared" si="40"/>
        <v>19487.3</v>
      </c>
      <c r="AR183" s="95">
        <f t="shared" si="41"/>
        <v>407612.24</v>
      </c>
    </row>
    <row r="184" ht="16" customHeight="1" spans="1:44">
      <c r="A184" s="12">
        <v>179</v>
      </c>
      <c r="B184" s="12" t="s">
        <v>380</v>
      </c>
      <c r="C184" s="17" t="s">
        <v>381</v>
      </c>
      <c r="D184" s="96" t="s">
        <v>382</v>
      </c>
      <c r="E184" s="17">
        <v>420</v>
      </c>
      <c r="F184" s="121">
        <v>2968</v>
      </c>
      <c r="G184" s="138" t="s">
        <v>383</v>
      </c>
      <c r="H184" s="58">
        <f>VLOOKUP(G184,[1]分布式发票数据!$A:$D,4)</f>
        <v>32203</v>
      </c>
      <c r="I184" s="58">
        <f>VLOOKUP(G184,[1]分布式发票数据!$A:$E,5,FALSE)</f>
        <v>11734.77</v>
      </c>
      <c r="J184" s="20">
        <f>VLOOKUP(G184,[2]分布式发票数据!$A:$D,4,FALSE)</f>
        <v>29683</v>
      </c>
      <c r="K184" s="20">
        <f>VLOOKUP(G184,[2]分布式发票数据!$A:$E,5,FALSE)</f>
        <v>10816.49</v>
      </c>
      <c r="L184" s="84">
        <v>45629</v>
      </c>
      <c r="M184" s="85">
        <v>16627.21</v>
      </c>
      <c r="N184" s="20">
        <f>VLOOKUP(G184,'[7]2022年12月-2023年3月'!$A$4:$E$193,5,FALSE)</f>
        <v>69321.82</v>
      </c>
      <c r="O184" s="20">
        <f t="shared" si="35"/>
        <v>85949.03</v>
      </c>
      <c r="P184" s="86">
        <f>VLOOKUP(G184,[3]分布式发票数据!$A:$E,4,FALSE)</f>
        <v>33932</v>
      </c>
      <c r="Q184" s="86">
        <f>VLOOKUP(G184,[3]分布式发票数据!$A:$E,5,FALSE)</f>
        <v>12364.82</v>
      </c>
      <c r="R184" s="86">
        <f>VLOOKUP(G:G,[4]分布式发票数据!$A:$E,4,FALSE)</f>
        <v>37237</v>
      </c>
      <c r="S184" s="86">
        <f>VLOOKUP(G:G,[4]分布式发票数据!$A:$E,5,FALSE)</f>
        <v>13569.16</v>
      </c>
      <c r="T184" s="86">
        <f>VLOOKUP(G184,[5]分布式发票数据!$A$4:$E$193,4,FALSE)</f>
        <v>52050</v>
      </c>
      <c r="U184" s="86">
        <f>VLOOKUP(G184,[5]分布式发票数据!$A$4:$E$193,5,FALSE)</f>
        <v>18967.02</v>
      </c>
      <c r="V184" s="86">
        <f>VLOOKUP(G184,'[8]2023年4-6月'!$A$4:$E$193,5,FALSE)</f>
        <v>59835.15</v>
      </c>
      <c r="W184" s="86">
        <f t="shared" si="36"/>
        <v>78802.17</v>
      </c>
      <c r="X184" s="86">
        <f>VLOOKUP(G184,[6]分布式发票数据!$A$4:$D$193,4,FALSE)</f>
        <v>42774</v>
      </c>
      <c r="Y184" s="86">
        <f>VLOOKUP(G184,[6]分布式发票数据!$A$4:$E$193,5,FALSE)</f>
        <v>15586.85</v>
      </c>
      <c r="Z184" s="86">
        <f>VLOOKUP(G184,[9]分布式发票数据!$A$4:$E$193,4,FALSE)</f>
        <v>42670</v>
      </c>
      <c r="AA184" s="86">
        <f>VLOOKUP(G184,[9]分布式发票数据!$A$4:$E$193,5,FALSE)</f>
        <v>15548.95</v>
      </c>
      <c r="AB184" s="86">
        <f>VLOOKUP(G184,[10]分布式发票数据!$A:$D,4,FALSE)</f>
        <v>35293</v>
      </c>
      <c r="AC184" s="86">
        <f>VLOOKUP(G184,[10]分布式发票数据!$A:$E,5,FALSE)</f>
        <v>12860.77</v>
      </c>
      <c r="AD184" s="86">
        <f>VLOOKUP(G184,[12]sheet1!$G:$S,13,FALSE)</f>
        <v>42371</v>
      </c>
      <c r="AE184" s="86">
        <f>VLOOKUP(G184,[12]sheet1!$G:$X,18,FALSE)</f>
        <v>15439.99</v>
      </c>
      <c r="AF184" s="86">
        <f>VLOOKUP(G184,[11]Sheet1!$B:$E,4,FALSE)</f>
        <v>58629.88</v>
      </c>
      <c r="AG184" s="86">
        <f t="shared" si="37"/>
        <v>74069.87</v>
      </c>
      <c r="AH184" s="86">
        <f>VLOOKUP(G184,[13]Sheet1!$C$1:$H$65536,6,FALSE)</f>
        <v>35806</v>
      </c>
      <c r="AI184" s="86">
        <f>VLOOKUP(G184,[13]Sheet1!$C$1:$I$65536,7,FALSE)</f>
        <v>13047.71</v>
      </c>
      <c r="AJ184" s="86">
        <f>VLOOKUP(G184,[14]Sheet1!$E$1:$I$65536,5,FALSE)</f>
        <v>17387.39</v>
      </c>
      <c r="AK184" s="86">
        <f>VLOOKUP(G184,[15]Sheet1!$E$1:$I$65536,5,FALSE)</f>
        <v>20575.36</v>
      </c>
      <c r="AL184" s="92">
        <f t="shared" si="38"/>
        <v>37962.75</v>
      </c>
      <c r="AM184" s="92">
        <f t="shared" si="39"/>
        <v>51010.46</v>
      </c>
      <c r="AN184" s="1">
        <f>VLOOKUP(G184,[16]分布式营销结算明细接收数据!$E:$K,7,FALSE)</f>
        <v>20828</v>
      </c>
      <c r="AO184" s="1">
        <f>VLOOKUP(G184,[16]分布式营销结算明细接收数据!$E:$O,11,FALSE)</f>
        <v>7589.72</v>
      </c>
      <c r="AP184" s="1">
        <f>VLOOKUP(G184,[16]分布式营销结算明细接收数据!$E:$R,14,FALSE)</f>
        <v>10114.08</v>
      </c>
      <c r="AQ184" s="1">
        <f t="shared" si="40"/>
        <v>17703.8</v>
      </c>
      <c r="AR184" s="95">
        <f t="shared" si="41"/>
        <v>400017.14</v>
      </c>
    </row>
    <row r="185" ht="16" customHeight="1" spans="1:44">
      <c r="A185" s="12">
        <v>180</v>
      </c>
      <c r="B185" s="12"/>
      <c r="C185" s="17" t="s">
        <v>384</v>
      </c>
      <c r="D185" s="96"/>
      <c r="E185" s="17">
        <v>420</v>
      </c>
      <c r="F185" s="121"/>
      <c r="G185" s="138" t="s">
        <v>385</v>
      </c>
      <c r="H185" s="58">
        <f>VLOOKUP(G185,[1]分布式发票数据!$A:$D,4)</f>
        <v>33787</v>
      </c>
      <c r="I185" s="58">
        <f>VLOOKUP(G185,[1]分布式发票数据!$A:$E,5,FALSE)</f>
        <v>12311.98</v>
      </c>
      <c r="J185" s="20">
        <f>VLOOKUP(G185,[2]分布式发票数据!$A:$D,4,FALSE)</f>
        <v>31774</v>
      </c>
      <c r="K185" s="20">
        <f>VLOOKUP(G185,[2]分布式发票数据!$A:$E,5,FALSE)</f>
        <v>11578.45</v>
      </c>
      <c r="L185" s="84">
        <v>45967</v>
      </c>
      <c r="M185" s="85">
        <v>16750.37</v>
      </c>
      <c r="N185" s="20">
        <f>VLOOKUP(G185,'[7]2022年12月-2023年3月'!$A$4:$E$193,5,FALSE)</f>
        <v>71266.17</v>
      </c>
      <c r="O185" s="20">
        <f t="shared" si="35"/>
        <v>88016.54</v>
      </c>
      <c r="P185" s="86">
        <f>VLOOKUP(G185,[3]分布式发票数据!$A:$E,4,FALSE)</f>
        <v>37007</v>
      </c>
      <c r="Q185" s="86">
        <f>VLOOKUP(G185,[3]分布式发票数据!$A:$E,5,FALSE)</f>
        <v>13485.35</v>
      </c>
      <c r="R185" s="86">
        <f>VLOOKUP(G:G,[4]分布式发票数据!$A:$E,4,FALSE)</f>
        <v>43751</v>
      </c>
      <c r="S185" s="86">
        <f>VLOOKUP(G:G,[4]分布式发票数据!$A:$E,5,FALSE)</f>
        <v>15942.86</v>
      </c>
      <c r="T185" s="86">
        <f>VLOOKUP(G185,[5]分布式发票数据!$A$4:$E$193,4,FALSE)</f>
        <v>51734</v>
      </c>
      <c r="U185" s="86">
        <f>VLOOKUP(G185,[5]分布式发票数据!$A$4:$E$193,5,FALSE)</f>
        <v>18851.87</v>
      </c>
      <c r="V185" s="86">
        <f>VLOOKUP(G185,'[8]2023年4-6月'!$A$4:$E$193,5,FALSE)</f>
        <v>64338.12</v>
      </c>
      <c r="W185" s="86">
        <f t="shared" si="36"/>
        <v>83189.99</v>
      </c>
      <c r="X185" s="86">
        <f>VLOOKUP(G185,[6]分布式发票数据!$A$4:$D$193,4,FALSE)</f>
        <v>42712</v>
      </c>
      <c r="Y185" s="86">
        <f>VLOOKUP(G185,[6]分布式发票数据!$A$4:$E$193,5,FALSE)</f>
        <v>15564.25</v>
      </c>
      <c r="Z185" s="86">
        <f>VLOOKUP(G185,[9]分布式发票数据!$A$4:$E$193,4,FALSE)</f>
        <v>42295</v>
      </c>
      <c r="AA185" s="86">
        <f>VLOOKUP(G185,[9]分布式发票数据!$A$4:$E$193,5,FALSE)</f>
        <v>15412.3</v>
      </c>
      <c r="AB185" s="86">
        <f>VLOOKUP(G185,[10]分布式发票数据!$A:$D,4,FALSE)</f>
        <v>35058</v>
      </c>
      <c r="AC185" s="86">
        <f>VLOOKUP(G185,[10]分布式发票数据!$A:$E,5,FALSE)</f>
        <v>12775.14</v>
      </c>
      <c r="AD185" s="86">
        <f>VLOOKUP(G185,[12]sheet1!$G:$S,13,FALSE)</f>
        <v>42013</v>
      </c>
      <c r="AE185" s="86">
        <f>VLOOKUP(G185,[12]sheet1!$G:$X,18,FALSE)</f>
        <v>15309.54</v>
      </c>
      <c r="AF185" s="86">
        <f>VLOOKUP(G185,[11]Sheet1!$B:$E,4,FALSE)</f>
        <v>58303.56</v>
      </c>
      <c r="AG185" s="86">
        <f t="shared" si="37"/>
        <v>73613.1</v>
      </c>
      <c r="AH185" s="86">
        <f>VLOOKUP(G185,[13]Sheet1!$C$1:$H$65536,6,FALSE)</f>
        <v>35754</v>
      </c>
      <c r="AI185" s="86">
        <f>VLOOKUP(G185,[13]Sheet1!$C$1:$I$65536,7,FALSE)</f>
        <v>13028.76</v>
      </c>
      <c r="AJ185" s="86">
        <f>VLOOKUP(G185,[14]Sheet1!$E$1:$I$65536,5,FALSE)</f>
        <v>17362.14</v>
      </c>
      <c r="AK185" s="86">
        <f>VLOOKUP(G185,[15]Sheet1!$E$1:$I$65536,5,FALSE)</f>
        <v>20401.51</v>
      </c>
      <c r="AL185" s="92">
        <f t="shared" si="38"/>
        <v>37763.65</v>
      </c>
      <c r="AM185" s="92">
        <f t="shared" si="39"/>
        <v>50792.41</v>
      </c>
      <c r="AN185" s="1">
        <f>VLOOKUP(G185,[16]分布式营销结算明细接收数据!$E:$K,7,FALSE)</f>
        <v>19272</v>
      </c>
      <c r="AO185" s="1">
        <f>VLOOKUP(G185,[16]分布式营销结算明细接收数据!$E:$O,11,FALSE)</f>
        <v>7022.72</v>
      </c>
      <c r="AP185" s="1">
        <f>VLOOKUP(G185,[16]分布式营销结算明细接收数据!$E:$R,14,FALSE)</f>
        <v>9358.48</v>
      </c>
      <c r="AQ185" s="1">
        <f t="shared" si="40"/>
        <v>16381.2</v>
      </c>
      <c r="AR185" s="95">
        <f t="shared" si="41"/>
        <v>409063.57</v>
      </c>
    </row>
    <row r="186" ht="16" customHeight="1" spans="1:44">
      <c r="A186" s="12">
        <v>181</v>
      </c>
      <c r="B186" s="12"/>
      <c r="C186" s="17" t="s">
        <v>386</v>
      </c>
      <c r="D186" s="96"/>
      <c r="E186" s="17">
        <v>427</v>
      </c>
      <c r="F186" s="121"/>
      <c r="G186" s="138" t="s">
        <v>387</v>
      </c>
      <c r="H186" s="58">
        <f>VLOOKUP(G186,[1]分布式发票数据!$A:$D,4)</f>
        <v>33258</v>
      </c>
      <c r="I186" s="58">
        <f>VLOOKUP(G186,[1]分布式发票数据!$A:$E,5,FALSE)</f>
        <v>12119.22</v>
      </c>
      <c r="J186" s="20">
        <f>VLOOKUP(G186,[2]分布式发票数据!$A:$D,4,FALSE)</f>
        <v>31610</v>
      </c>
      <c r="K186" s="20">
        <f>VLOOKUP(G186,[2]分布式发票数据!$A:$E,5,FALSE)</f>
        <v>11518.68</v>
      </c>
      <c r="L186" s="84">
        <v>45846</v>
      </c>
      <c r="M186" s="85">
        <v>16706.28</v>
      </c>
      <c r="N186" s="20">
        <f>VLOOKUP(G186,'[7]2022年12月-2023年3月'!$A$4:$E$193,5,FALSE)</f>
        <v>70681.51</v>
      </c>
      <c r="O186" s="20">
        <f t="shared" si="35"/>
        <v>87387.79</v>
      </c>
      <c r="P186" s="86">
        <f>VLOOKUP(G186,[3]分布式发票数据!$A:$E,4,FALSE)</f>
        <v>36372</v>
      </c>
      <c r="Q186" s="86">
        <f>VLOOKUP(G186,[3]分布式发票数据!$A:$E,5,FALSE)</f>
        <v>13253.96</v>
      </c>
      <c r="R186" s="86">
        <f>VLOOKUP(G:G,[4]分布式发票数据!$A:$E,4,FALSE)</f>
        <v>43594</v>
      </c>
      <c r="S186" s="86">
        <f>VLOOKUP(G:G,[4]分布式发票数据!$A:$E,5,FALSE)</f>
        <v>15885.65</v>
      </c>
      <c r="T186" s="86">
        <f>VLOOKUP(G186,[5]分布式发票数据!$A$4:$E$193,4,FALSE)</f>
        <v>51791</v>
      </c>
      <c r="U186" s="86">
        <f>VLOOKUP(G186,[5]分布式发票数据!$A$4:$E$193,5,FALSE)</f>
        <v>18872.64</v>
      </c>
      <c r="V186" s="86">
        <f>VLOOKUP(G186,'[8]2023年4-6月'!$A$4:$E$193,5,FALSE)</f>
        <v>63981.2</v>
      </c>
      <c r="W186" s="86">
        <f t="shared" si="36"/>
        <v>82853.84</v>
      </c>
      <c r="X186" s="86">
        <f>VLOOKUP(G186,[6]分布式发票数据!$A$4:$D$193,4,FALSE)</f>
        <v>42646</v>
      </c>
      <c r="Y186" s="86">
        <f>VLOOKUP(G186,[6]分布式发票数据!$A$4:$E$193,5,FALSE)</f>
        <v>15540.2</v>
      </c>
      <c r="Z186" s="86">
        <f>VLOOKUP(G186,[9]分布式发票数据!$A$4:$E$193,4,FALSE)</f>
        <v>42092</v>
      </c>
      <c r="AA186" s="86">
        <f>VLOOKUP(G186,[9]分布式发票数据!$A$4:$E$193,5,FALSE)</f>
        <v>15338.32</v>
      </c>
      <c r="AB186" s="86">
        <f>VLOOKUP(G186,[10]分布式发票数据!$A:$D,4,FALSE)</f>
        <v>34796</v>
      </c>
      <c r="AC186" s="86">
        <f>VLOOKUP(G186,[10]分布式发票数据!$A:$E,5,FALSE)</f>
        <v>12679.66</v>
      </c>
      <c r="AD186" s="86">
        <f>VLOOKUP(G186,[12]sheet1!$G:$S,13,FALSE)</f>
        <v>41740</v>
      </c>
      <c r="AE186" s="86">
        <f>VLOOKUP(G186,[12]sheet1!$G:$X,18,FALSE)</f>
        <v>15210.06</v>
      </c>
      <c r="AF186" s="86">
        <f>VLOOKUP(G186,[11]Sheet1!$B:$E,4,FALSE)</f>
        <v>58045.72</v>
      </c>
      <c r="AG186" s="86">
        <f t="shared" si="37"/>
        <v>73255.78</v>
      </c>
      <c r="AH186" s="86">
        <f>VLOOKUP(G186,[13]Sheet1!$C$1:$H$65536,6,FALSE)</f>
        <v>35483</v>
      </c>
      <c r="AI186" s="86">
        <f>VLOOKUP(G186,[13]Sheet1!$C$1:$I$65536,7,FALSE)</f>
        <v>12930.01</v>
      </c>
      <c r="AJ186" s="86">
        <f>VLOOKUP(G186,[14]Sheet1!$E$1:$I$65536,5,FALSE)</f>
        <v>17230.54</v>
      </c>
      <c r="AK186" s="86">
        <f>VLOOKUP(G186,[15]Sheet1!$E$1:$I$65536,5,FALSE)</f>
        <v>20268.94</v>
      </c>
      <c r="AL186" s="92">
        <f t="shared" si="38"/>
        <v>37499.48</v>
      </c>
      <c r="AM186" s="92">
        <f t="shared" si="39"/>
        <v>50429.49</v>
      </c>
      <c r="AN186" s="1">
        <f>VLOOKUP(G186,[16]分布式营销结算明细接收数据!$E:$K,7,FALSE)</f>
        <v>18912</v>
      </c>
      <c r="AO186" s="1">
        <f>VLOOKUP(G186,[16]分布式营销结算明细接收数据!$E:$O,11,FALSE)</f>
        <v>6891.53</v>
      </c>
      <c r="AP186" s="1">
        <f>VLOOKUP(G186,[16]分布式营销结算明细接收数据!$E:$R,14,FALSE)</f>
        <v>9183.67</v>
      </c>
      <c r="AQ186" s="1">
        <f t="shared" si="40"/>
        <v>16075.2</v>
      </c>
      <c r="AR186" s="95">
        <f t="shared" si="41"/>
        <v>406337.79</v>
      </c>
    </row>
    <row r="187" ht="16" customHeight="1" spans="1:44">
      <c r="A187" s="12">
        <v>182</v>
      </c>
      <c r="B187" s="12"/>
      <c r="C187" s="17" t="s">
        <v>388</v>
      </c>
      <c r="D187" s="96"/>
      <c r="E187" s="17">
        <v>420</v>
      </c>
      <c r="F187" s="121"/>
      <c r="G187" s="138" t="s">
        <v>389</v>
      </c>
      <c r="H187" s="58">
        <f>VLOOKUP(G187,[1]分布式发票数据!$A:$D,4)</f>
        <v>37253</v>
      </c>
      <c r="I187" s="58">
        <f>VLOOKUP(G187,[1]分布式发票数据!$A:$E,5,FALSE)</f>
        <v>13574.99</v>
      </c>
      <c r="J187" s="20">
        <f>VLOOKUP(G187,[2]分布式发票数据!$A:$D,4,FALSE)</f>
        <v>34295</v>
      </c>
      <c r="K187" s="20">
        <f>VLOOKUP(G187,[2]分布式发票数据!$A:$E,5,FALSE)</f>
        <v>12497.1</v>
      </c>
      <c r="L187" s="84">
        <v>48391</v>
      </c>
      <c r="M187" s="85">
        <v>17633.68</v>
      </c>
      <c r="N187" s="20">
        <f>VLOOKUP(G187,'[7]2022年12月-2023年3月'!$A$4:$E$193,5,FALSE)</f>
        <v>77247.79</v>
      </c>
      <c r="O187" s="20">
        <f t="shared" si="35"/>
        <v>94881.47</v>
      </c>
      <c r="P187" s="86">
        <f>VLOOKUP(G187,[3]分布式发票数据!$A:$E,4,FALSE)</f>
        <v>37616</v>
      </c>
      <c r="Q187" s="86">
        <f>VLOOKUP(G187,[3]分布式发票数据!$A:$E,5,FALSE)</f>
        <v>13707.27</v>
      </c>
      <c r="R187" s="86">
        <f>VLOOKUP(G:G,[4]分布式发票数据!$A:$E,4,FALSE)</f>
        <v>43398</v>
      </c>
      <c r="S187" s="86">
        <f>VLOOKUP(G:G,[4]分布式发票数据!$A:$E,5,FALSE)</f>
        <v>15814.23</v>
      </c>
      <c r="T187" s="86">
        <f>VLOOKUP(G187,[5]分布式发票数据!$A$4:$E$193,4,FALSE)</f>
        <v>50436</v>
      </c>
      <c r="U187" s="86">
        <f>VLOOKUP(G187,[5]分布式发票数据!$A$4:$E$193,5,FALSE)</f>
        <v>18378.88</v>
      </c>
      <c r="V187" s="86">
        <f>VLOOKUP(G187,'[8]2023年4-6月'!$A$4:$E$193,5,FALSE)</f>
        <v>63832.12</v>
      </c>
      <c r="W187" s="86">
        <f t="shared" si="36"/>
        <v>82211</v>
      </c>
      <c r="X187" s="86">
        <f>VLOOKUP(G187,[6]分布式发票数据!$A$4:$D$193,4,FALSE)</f>
        <v>41167</v>
      </c>
      <c r="Y187" s="86">
        <f>VLOOKUP(G187,[6]分布式发票数据!$A$4:$E$193,5,FALSE)</f>
        <v>15001.25</v>
      </c>
      <c r="Z187" s="86">
        <f>VLOOKUP(G187,[9]分布式发票数据!$A$4:$E$193,4,FALSE)</f>
        <v>40769</v>
      </c>
      <c r="AA187" s="86">
        <f>VLOOKUP(G187,[9]分布式发票数据!$A$4:$E$193,5,FALSE)</f>
        <v>14856.22</v>
      </c>
      <c r="AB187" s="86">
        <f>VLOOKUP(G187,[10]分布式发票数据!$A:$D,4,FALSE)</f>
        <v>35873</v>
      </c>
      <c r="AC187" s="86">
        <f>VLOOKUP(G187,[10]分布式发票数据!$A:$E,5,FALSE)</f>
        <v>13072.12</v>
      </c>
      <c r="AD187" s="86">
        <f>VLOOKUP(G187,[12]sheet1!$G:$S,13,FALSE)</f>
        <v>44159</v>
      </c>
      <c r="AE187" s="86">
        <f>VLOOKUP(G187,[12]sheet1!$G:$X,18,FALSE)</f>
        <v>16091.54</v>
      </c>
      <c r="AF187" s="86">
        <f>VLOOKUP(G187,[11]Sheet1!$B:$E,4,FALSE)</f>
        <v>57208.06</v>
      </c>
      <c r="AG187" s="86">
        <f t="shared" si="37"/>
        <v>73299.6</v>
      </c>
      <c r="AH187" s="86">
        <f>VLOOKUP(G187,[13]Sheet1!$C$1:$H$65536,6,FALSE)</f>
        <v>39215</v>
      </c>
      <c r="AI187" s="86">
        <f>VLOOKUP(G187,[13]Sheet1!$C$1:$I$65536,7,FALSE)</f>
        <v>14289.95</v>
      </c>
      <c r="AJ187" s="86">
        <f>VLOOKUP(G187,[14]Sheet1!$E$1:$I$65536,5,FALSE)</f>
        <v>19042.8</v>
      </c>
      <c r="AK187" s="86">
        <f>VLOOKUP(G187,[15]Sheet1!$E$1:$I$65536,5,FALSE)</f>
        <v>21443.61</v>
      </c>
      <c r="AL187" s="92">
        <f t="shared" si="38"/>
        <v>40486.41</v>
      </c>
      <c r="AM187" s="92">
        <f t="shared" si="39"/>
        <v>54776.36</v>
      </c>
      <c r="AN187" s="1">
        <f>VLOOKUP(G187,[16]分布式营销结算明细接收数据!$E:$K,7,FALSE)</f>
        <v>23338</v>
      </c>
      <c r="AO187" s="1">
        <f>VLOOKUP(G187,[16]分布式营销结算明细接收数据!$E:$O,11,FALSE)</f>
        <v>8504.37</v>
      </c>
      <c r="AP187" s="1">
        <f>VLOOKUP(G187,[16]分布式营销结算明细接收数据!$E:$R,14,FALSE)</f>
        <v>11332.93</v>
      </c>
      <c r="AQ187" s="1">
        <f t="shared" si="40"/>
        <v>19837.3</v>
      </c>
      <c r="AR187" s="95">
        <f t="shared" si="41"/>
        <v>423528.91</v>
      </c>
    </row>
    <row r="188" ht="16" customHeight="1" spans="1:44">
      <c r="A188" s="12">
        <v>183</v>
      </c>
      <c r="B188" s="12"/>
      <c r="C188" s="17" t="s">
        <v>390</v>
      </c>
      <c r="D188" s="96"/>
      <c r="E188" s="17">
        <v>427</v>
      </c>
      <c r="F188" s="121"/>
      <c r="G188" s="138" t="s">
        <v>391</v>
      </c>
      <c r="H188" s="58">
        <f>VLOOKUP(G188,[1]分布式发票数据!$A:$D,4)</f>
        <v>34392</v>
      </c>
      <c r="I188" s="58">
        <f>VLOOKUP(G188,[1]分布式发票数据!$A:$E,5,FALSE)</f>
        <v>12532.44</v>
      </c>
      <c r="J188" s="20">
        <f>VLOOKUP(G188,[2]分布式发票数据!$A:$D,4,FALSE)</f>
        <v>32092</v>
      </c>
      <c r="K188" s="20">
        <f>VLOOKUP(G188,[2]分布式发票数据!$A:$E,5,FALSE)</f>
        <v>11694.32</v>
      </c>
      <c r="L188" s="84">
        <v>46104</v>
      </c>
      <c r="M188" s="85">
        <v>16800.3</v>
      </c>
      <c r="N188" s="20">
        <f>VLOOKUP(G188,'[7]2022年12月-2023年3月'!$A$4:$E$193,5,FALSE)</f>
        <v>72070.82</v>
      </c>
      <c r="O188" s="20">
        <f t="shared" si="35"/>
        <v>88871.12</v>
      </c>
      <c r="P188" s="86">
        <f>VLOOKUP(G188,[3]分布式发票数据!$A:$E,4,FALSE)</f>
        <v>36830</v>
      </c>
      <c r="Q188" s="86">
        <f>VLOOKUP(G188,[3]分布式发票数据!$A:$E,5,FALSE)</f>
        <v>13420.85</v>
      </c>
      <c r="R188" s="86">
        <f>VLOOKUP(G:G,[4]分布式发票数据!$A:$E,4,FALSE)</f>
        <v>43272</v>
      </c>
      <c r="S188" s="86">
        <f>VLOOKUP(G:G,[4]分布式发票数据!$A:$E,5,FALSE)</f>
        <v>15768.32</v>
      </c>
      <c r="T188" s="86">
        <f>VLOOKUP(G188,[5]分布式发票数据!$A$4:$E$193,4,FALSE)</f>
        <v>50874</v>
      </c>
      <c r="U188" s="86">
        <f>VLOOKUP(G188,[5]分布式发票数据!$A$4:$E$193,5,FALSE)</f>
        <v>18538.49</v>
      </c>
      <c r="V188" s="86">
        <f>VLOOKUP(G188,'[8]2023年4-6月'!$A$4:$E$193,5,FALSE)</f>
        <v>63601.94</v>
      </c>
      <c r="W188" s="86">
        <f t="shared" si="36"/>
        <v>82140.43</v>
      </c>
      <c r="X188" s="86">
        <f>VLOOKUP(G188,[6]分布式发票数据!$A$4:$D$193,4,FALSE)</f>
        <v>42049</v>
      </c>
      <c r="Y188" s="86">
        <f>VLOOKUP(G188,[6]分布式发票数据!$A$4:$E$193,5,FALSE)</f>
        <v>15322.66</v>
      </c>
      <c r="Z188" s="86">
        <f>VLOOKUP(G188,[9]分布式发票数据!$A$4:$E$193,4,FALSE)</f>
        <v>41752</v>
      </c>
      <c r="AA188" s="86">
        <f>VLOOKUP(G188,[9]分布式发票数据!$A$4:$E$193,5,FALSE)</f>
        <v>15214.43</v>
      </c>
      <c r="AB188" s="86">
        <f>VLOOKUP(G188,[10]分布式发票数据!$A:$D,4,FALSE)</f>
        <v>34847</v>
      </c>
      <c r="AC188" s="86">
        <f>VLOOKUP(G188,[10]分布式发票数据!$A:$E,5,FALSE)</f>
        <v>12698.25</v>
      </c>
      <c r="AD188" s="86">
        <f>VLOOKUP(G188,[12]sheet1!$G:$S,13,FALSE)</f>
        <v>34631</v>
      </c>
      <c r="AE188" s="86">
        <f>VLOOKUP(G188,[12]sheet1!$G:$X,18,FALSE)</f>
        <v>12619.54</v>
      </c>
      <c r="AF188" s="86">
        <f>VLOOKUP(G188,[11]Sheet1!$B:$E,4,FALSE)</f>
        <v>57615.46</v>
      </c>
      <c r="AG188" s="86">
        <f t="shared" si="37"/>
        <v>70235</v>
      </c>
      <c r="AH188" s="86">
        <f>VLOOKUP(G188,[13]Sheet1!$C$1:$H$65536,6,FALSE)</f>
        <v>34032</v>
      </c>
      <c r="AI188" s="86">
        <f>VLOOKUP(G188,[13]Sheet1!$C$1:$I$65536,7,FALSE)</f>
        <v>12401.26</v>
      </c>
      <c r="AJ188" s="86">
        <f>VLOOKUP(G188,[14]Sheet1!$E$1:$I$65536,5,FALSE)</f>
        <v>16525.94</v>
      </c>
      <c r="AK188" s="86">
        <f>VLOOKUP(G188,[15]Sheet1!$E$1:$I$65536,5,FALSE)</f>
        <v>16816.81</v>
      </c>
      <c r="AL188" s="92">
        <f t="shared" si="38"/>
        <v>33342.75</v>
      </c>
      <c r="AM188" s="92">
        <f t="shared" si="39"/>
        <v>45744.01</v>
      </c>
      <c r="AN188" s="1">
        <f>VLOOKUP(G188,[16]分布式营销结算明细接收数据!$E:$K,7,FALSE)</f>
        <v>20060</v>
      </c>
      <c r="AO188" s="1">
        <f>VLOOKUP(G188,[16]分布式营销结算明细接收数据!$E:$O,11,FALSE)</f>
        <v>7309.86</v>
      </c>
      <c r="AP188" s="1">
        <f>VLOOKUP(G188,[16]分布式营销结算明细接收数据!$E:$R,14,FALSE)</f>
        <v>9741.14</v>
      </c>
      <c r="AQ188" s="1">
        <f t="shared" si="40"/>
        <v>17051</v>
      </c>
      <c r="AR188" s="95">
        <f t="shared" si="41"/>
        <v>400692.83</v>
      </c>
    </row>
    <row r="189" ht="16" customHeight="1" spans="1:44">
      <c r="A189" s="12">
        <v>184</v>
      </c>
      <c r="B189" s="12"/>
      <c r="C189" s="17"/>
      <c r="D189" s="96"/>
      <c r="E189" s="17"/>
      <c r="F189" s="121"/>
      <c r="G189" s="138" t="s">
        <v>392</v>
      </c>
      <c r="H189" s="58">
        <f>VLOOKUP(G189,[1]分布式发票数据!$A:$D,4)</f>
        <v>35274</v>
      </c>
      <c r="I189" s="58">
        <f>VLOOKUP(G189,[1]分布式发票数据!$A:$E,5,FALSE)</f>
        <v>12853.85</v>
      </c>
      <c r="J189" s="20">
        <f>VLOOKUP(G189,[2]分布式发票数据!$A:$D,4,FALSE)</f>
        <v>32808</v>
      </c>
      <c r="K189" s="20">
        <f>VLOOKUP(G189,[2]分布式发票数据!$A:$E,5,FALSE)</f>
        <v>11955.24</v>
      </c>
      <c r="L189" s="84">
        <v>47053</v>
      </c>
      <c r="M189" s="85">
        <v>17146.11</v>
      </c>
      <c r="N189" s="20">
        <f>VLOOKUP(G189,'[7]2022年12月-2023年3月'!$A$4:$E$193,5,FALSE)</f>
        <v>73648.03</v>
      </c>
      <c r="O189" s="20">
        <f t="shared" si="35"/>
        <v>90794.14</v>
      </c>
      <c r="P189" s="86">
        <f>VLOOKUP(G189,[3]分布式发票数据!$A:$E,4,FALSE)</f>
        <v>32203</v>
      </c>
      <c r="Q189" s="86">
        <f>VLOOKUP(G189,[3]分布式发票数据!$A:$E,5,FALSE)</f>
        <v>11734.77</v>
      </c>
      <c r="R189" s="86">
        <f>VLOOKUP(G:G,[4]分布式发票数据!$A:$E,4,FALSE)</f>
        <v>43028</v>
      </c>
      <c r="S189" s="86">
        <f>VLOOKUP(G:G,[4]分布式发票数据!$A:$E,5,FALSE)</f>
        <v>15679.4</v>
      </c>
      <c r="T189" s="86">
        <f>VLOOKUP(G189,[5]分布式发票数据!$A$4:$E$193,4,FALSE)</f>
        <v>50362</v>
      </c>
      <c r="U189" s="86">
        <f>VLOOKUP(G189,[5]分布式发票数据!$A$4:$E$193,5,FALSE)</f>
        <v>18351.91</v>
      </c>
      <c r="V189" s="86">
        <f>VLOOKUP(G189,'[8]2023年4-6月'!$A$4:$E$193,5,FALSE)</f>
        <v>60987.97</v>
      </c>
      <c r="W189" s="86">
        <f t="shared" si="36"/>
        <v>79339.88</v>
      </c>
      <c r="X189" s="86">
        <f>VLOOKUP(G189,[6]分布式发票数据!$A$4:$D$193,4,FALSE)</f>
        <v>41796</v>
      </c>
      <c r="Y189" s="86">
        <f>VLOOKUP(G189,[6]分布式发票数据!$A$4:$E$193,5,FALSE)</f>
        <v>15230.46</v>
      </c>
      <c r="Z189" s="86">
        <f>VLOOKUP(G189,[9]分布式发票数据!$A$4:$E$193,4,FALSE)</f>
        <v>41724</v>
      </c>
      <c r="AA189" s="86">
        <f>VLOOKUP(G189,[9]分布式发票数据!$A$4:$E$193,5,FALSE)</f>
        <v>15204.23</v>
      </c>
      <c r="AB189" s="86">
        <f>VLOOKUP(G189,[10]分布式发票数据!$A:$D,4,FALSE)</f>
        <v>35221</v>
      </c>
      <c r="AC189" s="86">
        <f>VLOOKUP(G189,[10]分布式发票数据!$A:$E,5,FALSE)</f>
        <v>12834.53</v>
      </c>
      <c r="AD189" s="86">
        <f>VLOOKUP(G189,[12]sheet1!$G:$S,13,FALSE)</f>
        <v>42844</v>
      </c>
      <c r="AE189" s="86">
        <f>VLOOKUP(G189,[12]sheet1!$G:$X,18,FALSE)</f>
        <v>15612.35</v>
      </c>
      <c r="AF189" s="86">
        <f>VLOOKUP(G189,[11]Sheet1!$B:$E,4,FALSE)</f>
        <v>57660.63</v>
      </c>
      <c r="AG189" s="86">
        <f t="shared" si="37"/>
        <v>73272.98</v>
      </c>
      <c r="AH189" s="86">
        <f>VLOOKUP(G189,[13]Sheet1!$C$1:$H$65536,6,FALSE)</f>
        <v>36923</v>
      </c>
      <c r="AI189" s="86">
        <f>VLOOKUP(G189,[13]Sheet1!$C$1:$I$65536,7,FALSE)</f>
        <v>13454.74</v>
      </c>
      <c r="AJ189" s="86">
        <f>VLOOKUP(G189,[14]Sheet1!$E$1:$I$65536,5,FALSE)</f>
        <v>17929.81</v>
      </c>
      <c r="AK189" s="86">
        <f>VLOOKUP(G189,[15]Sheet1!$E$1:$I$65536,5,FALSE)</f>
        <v>20805.05</v>
      </c>
      <c r="AL189" s="92">
        <f t="shared" si="38"/>
        <v>38734.86</v>
      </c>
      <c r="AM189" s="92">
        <f t="shared" si="39"/>
        <v>52189.6</v>
      </c>
      <c r="AN189" s="1">
        <f>VLOOKUP(G189,[16]分布式营销结算明细接收数据!$E:$K,7,FALSE)</f>
        <v>22182</v>
      </c>
      <c r="AO189" s="1">
        <f>VLOOKUP(G189,[16]分布式营销结算明细接收数据!$E:$O,11,FALSE)</f>
        <v>8083.12</v>
      </c>
      <c r="AP189" s="1">
        <f>VLOOKUP(G189,[16]分布式营销结算明细接收数据!$E:$R,14,FALSE)</f>
        <v>10771.58</v>
      </c>
      <c r="AQ189" s="1">
        <f t="shared" si="40"/>
        <v>18854.7</v>
      </c>
      <c r="AR189" s="95">
        <f t="shared" si="41"/>
        <v>409943.78</v>
      </c>
    </row>
    <row r="190" ht="16" customHeight="1" spans="1:44">
      <c r="A190" s="12">
        <v>185</v>
      </c>
      <c r="B190" s="12"/>
      <c r="C190" s="17"/>
      <c r="D190" s="96"/>
      <c r="E190" s="17"/>
      <c r="F190" s="121"/>
      <c r="G190" s="138" t="s">
        <v>393</v>
      </c>
      <c r="H190" s="58">
        <f>VLOOKUP(G190,[1]分布式发票数据!$A:$D,4)</f>
        <v>33204</v>
      </c>
      <c r="I190" s="58">
        <f>VLOOKUP(G190,[1]分布式发票数据!$A:$E,5,FALSE)</f>
        <v>12099.54</v>
      </c>
      <c r="J190" s="20">
        <f>VLOOKUP(G190,[2]分布式发票数据!$A:$D,4,FALSE)</f>
        <v>31465</v>
      </c>
      <c r="K190" s="20">
        <f>VLOOKUP(G190,[2]分布式发票数据!$A:$E,5,FALSE)</f>
        <v>11465.85</v>
      </c>
      <c r="L190" s="84">
        <v>46307</v>
      </c>
      <c r="M190" s="85">
        <v>16874.27</v>
      </c>
      <c r="N190" s="20">
        <f>VLOOKUP(G190,'[7]2022年12月-2023年3月'!$A$4:$E$193,5,FALSE)</f>
        <v>70470.75</v>
      </c>
      <c r="O190" s="20">
        <f t="shared" si="35"/>
        <v>87345.02</v>
      </c>
      <c r="P190" s="86">
        <f>VLOOKUP(G190,[3]分布式发票数据!$A:$E,4,FALSE)</f>
        <v>36965</v>
      </c>
      <c r="Q190" s="86">
        <f>VLOOKUP(G190,[3]分布式发票数据!$A:$E,5,FALSE)</f>
        <v>13470.05</v>
      </c>
      <c r="R190" s="86">
        <f>VLOOKUP(G:G,[4]分布式发票数据!$A:$E,4,FALSE)</f>
        <v>43128</v>
      </c>
      <c r="S190" s="86">
        <f>VLOOKUP(G:G,[4]分布式发票数据!$A:$E,5,FALSE)</f>
        <v>15715.84</v>
      </c>
      <c r="T190" s="86">
        <f>VLOOKUP(G190,[5]分布式发票数据!$A$4:$E$193,4,FALSE)</f>
        <v>50916</v>
      </c>
      <c r="U190" s="86">
        <f>VLOOKUP(G190,[5]分布式发票数据!$A$4:$E$193,5,FALSE)</f>
        <v>18553.79</v>
      </c>
      <c r="V190" s="86">
        <f>VLOOKUP(G190,'[8]2023年4-6月'!$A$4:$E$193,5,FALSE)</f>
        <v>63617.97</v>
      </c>
      <c r="W190" s="86">
        <f t="shared" si="36"/>
        <v>82171.76</v>
      </c>
      <c r="X190" s="86">
        <f>VLOOKUP(G190,[6]分布式发票数据!$A$4:$D$193,4,FALSE)</f>
        <v>41868</v>
      </c>
      <c r="Y190" s="86">
        <f>VLOOKUP(G190,[6]分布式发票数据!$A$4:$E$193,5,FALSE)</f>
        <v>15256.7</v>
      </c>
      <c r="Z190" s="86">
        <f>VLOOKUP(G190,[9]分布式发票数据!$A$4:$E$193,4,FALSE)</f>
        <v>40788</v>
      </c>
      <c r="AA190" s="86">
        <f>VLOOKUP(G190,[9]分布式发票数据!$A$4:$E$193,5,FALSE)</f>
        <v>14863.15</v>
      </c>
      <c r="AB190" s="86">
        <f>VLOOKUP(G190,[10]分布式发票数据!$A:$D,4,FALSE)</f>
        <v>33870</v>
      </c>
      <c r="AC190" s="86">
        <f>VLOOKUP(G190,[10]分布式发票数据!$A:$E,5,FALSE)</f>
        <v>12342.23</v>
      </c>
      <c r="AD190" s="86">
        <f>VLOOKUP(G190,[12]sheet1!$G:$S,13,FALSE)</f>
        <v>40684</v>
      </c>
      <c r="AE190" s="86">
        <f>VLOOKUP(G190,[12]sheet1!$G:$X,18,FALSE)</f>
        <v>14825.25</v>
      </c>
      <c r="AF190" s="86">
        <f>VLOOKUP(G190,[11]Sheet1!$B:$E,4,FALSE)</f>
        <v>56585.02</v>
      </c>
      <c r="AG190" s="86">
        <f t="shared" si="37"/>
        <v>71410.27</v>
      </c>
      <c r="AH190" s="86">
        <f>VLOOKUP(G190,[13]Sheet1!$C$1:$H$65536,6,FALSE)</f>
        <v>35014</v>
      </c>
      <c r="AI190" s="86">
        <f>VLOOKUP(G190,[13]Sheet1!$C$1:$I$65536,7,FALSE)</f>
        <v>12759.1</v>
      </c>
      <c r="AJ190" s="86">
        <f>VLOOKUP(G190,[14]Sheet1!$E$1:$I$65536,5,FALSE)</f>
        <v>17002.8</v>
      </c>
      <c r="AK190" s="86">
        <f>VLOOKUP(G190,[15]Sheet1!$E$1:$I$65536,5,FALSE)</f>
        <v>19756.15</v>
      </c>
      <c r="AL190" s="92">
        <f t="shared" si="38"/>
        <v>36758.95</v>
      </c>
      <c r="AM190" s="92">
        <f t="shared" si="39"/>
        <v>49518.05</v>
      </c>
      <c r="AN190" s="1">
        <f>VLOOKUP(G190,[16]分布式营销结算明细接收数据!$E:$K,7,FALSE)</f>
        <v>19411</v>
      </c>
      <c r="AO190" s="1">
        <f>VLOOKUP(G190,[16]分布式营销结算明细接收数据!$E:$O,11,FALSE)</f>
        <v>7073.37</v>
      </c>
      <c r="AP190" s="1">
        <f>VLOOKUP(G190,[16]分布式营销结算明细接收数据!$E:$R,14,FALSE)</f>
        <v>9425.98</v>
      </c>
      <c r="AQ190" s="1">
        <f t="shared" si="40"/>
        <v>16499.35</v>
      </c>
      <c r="AR190" s="95">
        <f t="shared" si="41"/>
        <v>402157.81</v>
      </c>
    </row>
    <row r="191" ht="16" customHeight="1" spans="1:44">
      <c r="A191" s="12">
        <v>186</v>
      </c>
      <c r="B191" s="12"/>
      <c r="C191" s="17"/>
      <c r="D191" s="96"/>
      <c r="E191" s="17"/>
      <c r="F191" s="121"/>
      <c r="G191" s="138" t="s">
        <v>394</v>
      </c>
      <c r="H191" s="58">
        <f>VLOOKUP(G191,[1]分布式发票数据!$A:$D,4)</f>
        <v>33270</v>
      </c>
      <c r="I191" s="58">
        <f>VLOOKUP(G191,[1]分布式发票数据!$A:$E,5,FALSE)</f>
        <v>12123.59</v>
      </c>
      <c r="J191" s="20">
        <f>VLOOKUP(G191,[2]分布式发票数据!$A:$D,4,FALSE)</f>
        <v>31559</v>
      </c>
      <c r="K191" s="20">
        <f>VLOOKUP(G191,[2]分布式发票数据!$A:$E,5,FALSE)</f>
        <v>11500.1</v>
      </c>
      <c r="L191" s="84">
        <v>45930</v>
      </c>
      <c r="M191" s="85">
        <v>16736.89</v>
      </c>
      <c r="N191" s="20">
        <f>VLOOKUP(G191,'[7]2022年12月-2023年3月'!$A$4:$E$193,5,FALSE)</f>
        <v>70546.03</v>
      </c>
      <c r="O191" s="20">
        <f t="shared" si="35"/>
        <v>87282.92</v>
      </c>
      <c r="P191" s="86">
        <f>VLOOKUP(G191,[3]分布式发票数据!$A:$E,4,FALSE)</f>
        <v>37080</v>
      </c>
      <c r="Q191" s="86">
        <f>VLOOKUP(G191,[3]分布式发票数据!$A:$E,5,FALSE)</f>
        <v>13511.95</v>
      </c>
      <c r="R191" s="86">
        <f>VLOOKUP(G:G,[4]分布式发票数据!$A:$E,4,FALSE)</f>
        <v>43870</v>
      </c>
      <c r="S191" s="86">
        <f>VLOOKUP(G:G,[4]分布式发票数据!$A:$E,5,FALSE)</f>
        <v>15986.23</v>
      </c>
      <c r="T191" s="86">
        <f>VLOOKUP(G191,[5]分布式发票数据!$A$4:$E$193,4,FALSE)</f>
        <v>52027</v>
      </c>
      <c r="U191" s="86">
        <f>VLOOKUP(G191,[5]分布式发票数据!$A$4:$E$193,5,FALSE)</f>
        <v>18958.64</v>
      </c>
      <c r="V191" s="86">
        <f>VLOOKUP(G191,'[8]2023年4-6月'!$A$4:$E$193,5,FALSE)</f>
        <v>64573.63</v>
      </c>
      <c r="W191" s="86">
        <f t="shared" si="36"/>
        <v>83532.27</v>
      </c>
      <c r="X191" s="86">
        <f>VLOOKUP(G191,[6]分布式发票数据!$A$4:$D$193,4,FALSE)</f>
        <v>41534</v>
      </c>
      <c r="Y191" s="86">
        <f>VLOOKUP(G191,[6]分布式发票数据!$A$4:$E$193,5,FALSE)</f>
        <v>15134.99</v>
      </c>
      <c r="Z191" s="86">
        <f>VLOOKUP(G191,[9]分布式发票数据!$A$4:$E$193,4,FALSE)</f>
        <v>42614</v>
      </c>
      <c r="AA191" s="86">
        <f>VLOOKUP(G191,[9]分布式发票数据!$A$4:$E$193,5,FALSE)</f>
        <v>15528.54</v>
      </c>
      <c r="AB191" s="86">
        <f>VLOOKUP(G191,[10]分布式发票数据!$A:$D,4,FALSE)</f>
        <v>35125</v>
      </c>
      <c r="AC191" s="86">
        <f>VLOOKUP(G191,[10]分布式发票数据!$A:$E,5,FALSE)</f>
        <v>12799.55</v>
      </c>
      <c r="AD191" s="86">
        <f>VLOOKUP(G191,[12]sheet1!$G:$S,13,FALSE)</f>
        <v>42037</v>
      </c>
      <c r="AE191" s="86">
        <f>VLOOKUP(G191,[12]sheet1!$G:$X,18,FALSE)</f>
        <v>15318.28</v>
      </c>
      <c r="AF191" s="86">
        <f>VLOOKUP(G191,[11]Sheet1!$B:$E,4,FALSE)</f>
        <v>57918.97</v>
      </c>
      <c r="AG191" s="86">
        <f t="shared" si="37"/>
        <v>73237.25</v>
      </c>
      <c r="AH191" s="86">
        <f>VLOOKUP(G191,[13]Sheet1!$C$1:$H$65536,6,FALSE)</f>
        <v>35284</v>
      </c>
      <c r="AI191" s="86">
        <f>VLOOKUP(G191,[13]Sheet1!$C$1:$I$65536,7,FALSE)</f>
        <v>12857.49</v>
      </c>
      <c r="AJ191" s="86">
        <f>VLOOKUP(G191,[14]Sheet1!$E$1:$I$65536,5,FALSE)</f>
        <v>17133.91</v>
      </c>
      <c r="AK191" s="86">
        <f>VLOOKUP(G191,[15]Sheet1!$E$1:$I$65536,5,FALSE)</f>
        <v>20413.17</v>
      </c>
      <c r="AL191" s="92">
        <f t="shared" si="38"/>
        <v>37547.08</v>
      </c>
      <c r="AM191" s="92">
        <f t="shared" si="39"/>
        <v>50404.57</v>
      </c>
      <c r="AN191" s="1">
        <f>VLOOKUP(G191,[16]分布式营销结算明细接收数据!$E:$K,7,FALSE)</f>
        <v>18901</v>
      </c>
      <c r="AO191" s="1">
        <f>VLOOKUP(G191,[16]分布式营销结算明细接收数据!$E:$O,11,FALSE)</f>
        <v>6887.52</v>
      </c>
      <c r="AP191" s="1">
        <f>VLOOKUP(G191,[16]分布式营销结算明细接收数据!$E:$R,14,FALSE)</f>
        <v>9178.33</v>
      </c>
      <c r="AQ191" s="1">
        <f t="shared" si="40"/>
        <v>16065.85</v>
      </c>
      <c r="AR191" s="95">
        <f t="shared" si="41"/>
        <v>407107.81</v>
      </c>
    </row>
    <row r="192" ht="16" customHeight="1" spans="1:44">
      <c r="A192" s="12">
        <v>187</v>
      </c>
      <c r="B192" s="12"/>
      <c r="C192" s="17" t="s">
        <v>395</v>
      </c>
      <c r="D192" s="96"/>
      <c r="E192" s="17">
        <v>434</v>
      </c>
      <c r="F192" s="121"/>
      <c r="G192" s="138" t="s">
        <v>396</v>
      </c>
      <c r="H192" s="58">
        <f>VLOOKUP(G192,[1]分布式发票数据!$A:$D,4)</f>
        <v>27048</v>
      </c>
      <c r="I192" s="58">
        <f>VLOOKUP(G192,[1]分布式发票数据!$A:$E,5,FALSE)</f>
        <v>9856.29</v>
      </c>
      <c r="J192" s="20">
        <f>VLOOKUP(G192,[2]分布式发票数据!$A:$D,4,FALSE)</f>
        <v>28332</v>
      </c>
      <c r="K192" s="20">
        <f>VLOOKUP(G192,[2]分布式发票数据!$A:$E,5,FALSE)</f>
        <v>10324.18</v>
      </c>
      <c r="L192" s="84">
        <v>43494</v>
      </c>
      <c r="M192" s="85">
        <v>15849.21</v>
      </c>
      <c r="N192" s="20">
        <f>VLOOKUP(G192,'[7]2022年12月-2023年3月'!$A$4:$E$193,5,FALSE)</f>
        <v>59580.21</v>
      </c>
      <c r="O192" s="20">
        <f t="shared" si="35"/>
        <v>75429.42</v>
      </c>
      <c r="P192" s="86">
        <f>VLOOKUP(G192,[3]分布式发票数据!$A:$E,4,FALSE)</f>
        <v>35795</v>
      </c>
      <c r="Q192" s="86">
        <f>VLOOKUP(G192,[3]分布式发票数据!$A:$E,5,FALSE)</f>
        <v>13043.7</v>
      </c>
      <c r="R192" s="86">
        <f>VLOOKUP(G:G,[4]分布式发票数据!$A:$E,4,FALSE)</f>
        <v>42334</v>
      </c>
      <c r="S192" s="86">
        <f>VLOOKUP(G:G,[4]分布式发票数据!$A:$E,5,FALSE)</f>
        <v>15426.51</v>
      </c>
      <c r="T192" s="86">
        <f>VLOOKUP(G192,[5]分布式发票数据!$A$4:$E$193,4,FALSE)</f>
        <v>50378</v>
      </c>
      <c r="U192" s="86">
        <f>VLOOKUP(G192,[5]分布式发票数据!$A$4:$E$193,5,FALSE)</f>
        <v>18357.74</v>
      </c>
      <c r="V192" s="86">
        <f>VLOOKUP(G192,'[8]2023年4-6月'!$A$4:$E$193,5,FALSE)</f>
        <v>62403</v>
      </c>
      <c r="W192" s="86">
        <f t="shared" si="36"/>
        <v>80760.74</v>
      </c>
      <c r="X192" s="86">
        <f>VLOOKUP(G192,[6]分布式发票数据!$A$4:$D$193,4,FALSE)</f>
        <v>41197</v>
      </c>
      <c r="Y192" s="86">
        <f>VLOOKUP(G192,[6]分布式发票数据!$A$4:$E$193,5,FALSE)</f>
        <v>15012.19</v>
      </c>
      <c r="Z192" s="86">
        <f>VLOOKUP(G192,[9]分布式发票数据!$A$4:$E$193,4,FALSE)</f>
        <v>39504</v>
      </c>
      <c r="AA192" s="86">
        <f>VLOOKUP(G192,[9]分布式发票数据!$A$4:$E$193,5,FALSE)</f>
        <v>14395.26</v>
      </c>
      <c r="AB192" s="86">
        <f>VLOOKUP(G192,[10]分布式发票数据!$A:$D,4,FALSE)</f>
        <v>32004</v>
      </c>
      <c r="AC192" s="86">
        <f>VLOOKUP(G192,[10]分布式发票数据!$A:$E,5,FALSE)</f>
        <v>11662.26</v>
      </c>
      <c r="AD192" s="86">
        <f>VLOOKUP(G192,[12]sheet1!$G:$S,13,FALSE)</f>
        <v>37118</v>
      </c>
      <c r="AE192" s="86">
        <f>VLOOKUP(G192,[12]sheet1!$G:$X,18,FALSE)</f>
        <v>13525.8</v>
      </c>
      <c r="AF192" s="86">
        <f>VLOOKUP(G192,[11]Sheet1!$B:$E,4,FALSE)</f>
        <v>54729.54</v>
      </c>
      <c r="AG192" s="86">
        <f t="shared" si="37"/>
        <v>68255.34</v>
      </c>
      <c r="AH192" s="86">
        <f>VLOOKUP(G192,[13]Sheet1!$C$1:$H$65536,6,FALSE)</f>
        <v>29651</v>
      </c>
      <c r="AI192" s="86">
        <f>VLOOKUP(G192,[13]Sheet1!$C$1:$I$65536,7,FALSE)</f>
        <v>10804.82</v>
      </c>
      <c r="AJ192" s="86">
        <f>VLOOKUP(G192,[14]Sheet1!$E$1:$I$65536,5,FALSE)</f>
        <v>14398.53</v>
      </c>
      <c r="AK192" s="86">
        <f>VLOOKUP(G192,[15]Sheet1!$E$1:$I$65536,5,FALSE)</f>
        <v>18024.5</v>
      </c>
      <c r="AL192" s="92">
        <f t="shared" si="38"/>
        <v>32423.03</v>
      </c>
      <c r="AM192" s="92">
        <f t="shared" si="39"/>
        <v>43227.85</v>
      </c>
      <c r="AN192" s="1">
        <f>VLOOKUP(G192,[16]分布式营销结算明细接收数据!$E:$K,7,FALSE)</f>
        <v>15744</v>
      </c>
      <c r="AO192" s="1">
        <f>VLOOKUP(G192,[16]分布式营销结算明细接收数据!$E:$O,11,FALSE)</f>
        <v>5737.11</v>
      </c>
      <c r="AP192" s="1">
        <f>VLOOKUP(G192,[16]分布式营销结算明细接收数据!$E:$R,14,FALSE)</f>
        <v>7645.29</v>
      </c>
      <c r="AQ192" s="1">
        <f t="shared" si="40"/>
        <v>13382.4</v>
      </c>
      <c r="AR192" s="95">
        <f t="shared" si="41"/>
        <v>370776.14</v>
      </c>
    </row>
    <row r="193" ht="16" customHeight="1" spans="1:44">
      <c r="A193" s="12">
        <v>188</v>
      </c>
      <c r="B193" s="12"/>
      <c r="C193" s="17" t="s">
        <v>397</v>
      </c>
      <c r="D193" s="96"/>
      <c r="E193" s="17">
        <v>420</v>
      </c>
      <c r="F193" s="121"/>
      <c r="G193" s="138" t="s">
        <v>398</v>
      </c>
      <c r="H193" s="58">
        <f>VLOOKUP(G193,[1]分布式发票数据!$A:$D,4)</f>
        <v>4906</v>
      </c>
      <c r="I193" s="58">
        <f>VLOOKUP(G193,[1]分布式发票数据!$A:$E,5,FALSE)</f>
        <v>1787.75</v>
      </c>
      <c r="J193" s="20">
        <f>VLOOKUP(G193,[2]分布式发票数据!$A:$D,4,FALSE)</f>
        <v>4772</v>
      </c>
      <c r="K193" s="20">
        <f>VLOOKUP(G193,[2]分布式发票数据!$A:$E,5,FALSE)</f>
        <v>1738.92</v>
      </c>
      <c r="L193" s="84">
        <v>7184</v>
      </c>
      <c r="M193" s="85">
        <v>2617.85</v>
      </c>
      <c r="N193" s="20">
        <f>VLOOKUP(G193,'[7]2022年12月-2023年3月'!$A$4:$E$193,5,FALSE)</f>
        <v>10625.89</v>
      </c>
      <c r="O193" s="20">
        <f t="shared" si="35"/>
        <v>13243.74</v>
      </c>
      <c r="P193" s="86">
        <f>VLOOKUP(G193,[3]分布式发票数据!$A:$E,4,FALSE)</f>
        <v>5780</v>
      </c>
      <c r="Q193" s="86">
        <f>VLOOKUP(G193,[3]分布式发票数据!$A:$E,5,FALSE)</f>
        <v>2106.23</v>
      </c>
      <c r="R193" s="86">
        <f>VLOOKUP(G:G,[4]分布式发票数据!$A:$E,4,FALSE)</f>
        <v>6773</v>
      </c>
      <c r="S193" s="86">
        <f>VLOOKUP(G:G,[4]分布式发票数据!$A:$E,5,FALSE)</f>
        <v>2468.08</v>
      </c>
      <c r="T193" s="86">
        <f>VLOOKUP(G193,[5]分布式发票数据!$A$4:$E$193,4,FALSE)</f>
        <v>8024</v>
      </c>
      <c r="U193" s="86">
        <f>VLOOKUP(G193,[5]分布式发票数据!$A$4:$E$193,5,FALSE)</f>
        <v>2923.95</v>
      </c>
      <c r="V193" s="86">
        <f>VLOOKUP(G193,'[8]2023年4-6月'!$A$4:$E$193,5,FALSE)</f>
        <v>9992.19</v>
      </c>
      <c r="W193" s="86">
        <f t="shared" si="36"/>
        <v>12916.14</v>
      </c>
      <c r="X193" s="86">
        <f>VLOOKUP(G193,[6]分布式发票数据!$A$4:$D$193,4,FALSE)</f>
        <v>6613</v>
      </c>
      <c r="Y193" s="86">
        <f>VLOOKUP(G193,[6]分布式发票数据!$A$4:$E$193,5,FALSE)</f>
        <v>2409.78</v>
      </c>
      <c r="Z193" s="86">
        <f>VLOOKUP(G193,[9]分布式发票数据!$A$4:$E$193,4,FALSE)</f>
        <v>6421</v>
      </c>
      <c r="AA193" s="86">
        <f>VLOOKUP(G193,[9]分布式发票数据!$A$4:$E$193,5,FALSE)</f>
        <v>2339.81</v>
      </c>
      <c r="AB193" s="86">
        <f>VLOOKUP(G193,[10]分布式发票数据!$A:$D,4,FALSE)</f>
        <v>5260</v>
      </c>
      <c r="AC193" s="86">
        <f>VLOOKUP(G193,[10]分布式发票数据!$A:$E,5,FALSE)</f>
        <v>1916.74</v>
      </c>
      <c r="AD193" s="86">
        <f>VLOOKUP(G193,[12]sheet1!$G:$S,13,FALSE)</f>
        <v>6253</v>
      </c>
      <c r="AE193" s="86">
        <f>VLOOKUP(G193,[12]sheet1!$G:$X,18,FALSE)</f>
        <v>2278.59</v>
      </c>
      <c r="AF193" s="86">
        <f>VLOOKUP(G193,[11]Sheet1!$B:$E,4,FALSE)</f>
        <v>8883.57</v>
      </c>
      <c r="AG193" s="86">
        <f t="shared" si="37"/>
        <v>11162.16</v>
      </c>
      <c r="AH193" s="86">
        <f>VLOOKUP(G193,[13]Sheet1!$C$1:$H$65536,6,FALSE)</f>
        <v>5189</v>
      </c>
      <c r="AI193" s="86">
        <f>VLOOKUP(G193,[13]Sheet1!$C$1:$I$65536,7,FALSE)</f>
        <v>1890.87</v>
      </c>
      <c r="AJ193" s="86">
        <f>VLOOKUP(G193,[14]Sheet1!$E$1:$I$65536,5,FALSE)</f>
        <v>2519.78</v>
      </c>
      <c r="AK193" s="86">
        <f>VLOOKUP(G193,[15]Sheet1!$E$1:$I$65536,5,FALSE)</f>
        <v>3036.46</v>
      </c>
      <c r="AL193" s="92">
        <f t="shared" si="38"/>
        <v>5556.24</v>
      </c>
      <c r="AM193" s="92">
        <f t="shared" si="39"/>
        <v>7447.11</v>
      </c>
      <c r="AN193" s="1">
        <f>VLOOKUP(G193,[16]分布式营销结算明细接收数据!$E:$K,7,FALSE)</f>
        <v>3077</v>
      </c>
      <c r="AO193" s="1">
        <f>VLOOKUP(G193,[16]分布式营销结算明细接收数据!$E:$O,11,FALSE)</f>
        <v>1121.26</v>
      </c>
      <c r="AP193" s="1">
        <f>VLOOKUP(G193,[16]分布式营销结算明细接收数据!$E:$R,14,FALSE)</f>
        <v>1494.19</v>
      </c>
      <c r="AQ193" s="1">
        <f t="shared" si="40"/>
        <v>2615.45</v>
      </c>
      <c r="AR193" s="95">
        <f t="shared" si="41"/>
        <v>62151.91</v>
      </c>
    </row>
    <row r="194" ht="16" customHeight="1" spans="1:44">
      <c r="A194" s="12">
        <v>189</v>
      </c>
      <c r="B194" s="12"/>
      <c r="C194" s="67" t="s">
        <v>399</v>
      </c>
      <c r="D194" s="67"/>
      <c r="E194" s="67"/>
      <c r="F194" s="64">
        <v>420</v>
      </c>
      <c r="G194" s="139" t="s">
        <v>400</v>
      </c>
      <c r="H194" s="58">
        <f>VLOOKUP(G194,[1]分布式发票数据!$A:$D,4)</f>
        <v>12655</v>
      </c>
      <c r="I194" s="58">
        <f>VLOOKUP(G194,[1]分布式发票数据!$A:$E,5,FALSE)</f>
        <v>4611.48</v>
      </c>
      <c r="J194" s="20">
        <f>VLOOKUP(G194,[2]分布式发票数据!$A:$D,4,FALSE)</f>
        <v>13402</v>
      </c>
      <c r="K194" s="20">
        <f>VLOOKUP(G194,[2]分布式发票数据!$A:$E,5,FALSE)</f>
        <v>4883.69</v>
      </c>
      <c r="L194" s="84">
        <v>20029</v>
      </c>
      <c r="M194" s="85">
        <v>7298.57</v>
      </c>
      <c r="N194" s="20">
        <f>VLOOKUP(G194,'[7]2022年12月-2023年3月'!$A$4:$E$193,5,FALSE)</f>
        <v>28569.79</v>
      </c>
      <c r="O194" s="20">
        <f t="shared" si="35"/>
        <v>35868.36</v>
      </c>
      <c r="P194" s="86">
        <f>VLOOKUP(G194,[3]分布式发票数据!$A:$E,4,FALSE)</f>
        <v>14804</v>
      </c>
      <c r="Q194" s="86">
        <f>VLOOKUP(G194,[3]分布式发票数据!$A:$E,5,FALSE)</f>
        <v>5394.58</v>
      </c>
      <c r="R194" s="86">
        <f>VLOOKUP(G:G,[4]分布式发票数据!$A:$E,4,FALSE)</f>
        <v>16688</v>
      </c>
      <c r="S194" s="86">
        <f>VLOOKUP(G:G,[4]分布式发票数据!$A:$E,5,FALSE)</f>
        <v>6081.11</v>
      </c>
      <c r="T194" s="86">
        <f>VLOOKUP(G194,[5]分布式发票数据!$A$4:$E$193,4,FALSE)</f>
        <v>19451</v>
      </c>
      <c r="U194" s="86">
        <f>VLOOKUP(G194,[5]分布式发票数据!$A$4:$E$193,5,FALSE)</f>
        <v>7087.94</v>
      </c>
      <c r="V194" s="86">
        <f>VLOOKUP(G194,'[8]2023年4-6月'!$A$4:$E$193,5,FALSE)</f>
        <v>24737.92</v>
      </c>
      <c r="W194" s="86">
        <f t="shared" si="36"/>
        <v>31825.86</v>
      </c>
      <c r="X194" s="86">
        <f>VLOOKUP(G194,[6]分布式发票数据!$A$4:$D$193,4,FALSE)</f>
        <v>16630</v>
      </c>
      <c r="Y194" s="86">
        <f>VLOOKUP(G194,[6]分布式发票数据!$A$4:$E$193,5,FALSE)</f>
        <v>6059.97</v>
      </c>
      <c r="Z194" s="86">
        <f>VLOOKUP(G194,[9]分布式发票数据!$A$4:$E$193,4,FALSE)</f>
        <v>13767</v>
      </c>
      <c r="AA194" s="86">
        <f>VLOOKUP(G194,[9]分布式发票数据!$A$4:$E$193,5,FALSE)</f>
        <v>5016.69</v>
      </c>
      <c r="AB194" s="86">
        <f>VLOOKUP(G194,[10]分布式发票数据!$A:$D,4,FALSE)</f>
        <v>13775</v>
      </c>
      <c r="AC194" s="86">
        <f>VLOOKUP(G194,[10]分布式发票数据!$A:$E,5,FALSE)</f>
        <v>5019.61</v>
      </c>
      <c r="AD194" s="86">
        <f>VLOOKUP(G194,[12]sheet1!$G:$S,13,FALSE)</f>
        <v>17099</v>
      </c>
      <c r="AE194" s="86">
        <f>VLOOKUP(G194,[12]sheet1!$G:$X,18,FALSE)</f>
        <v>6230.88</v>
      </c>
      <c r="AF194" s="86">
        <f>VLOOKUP(G194,[11]Sheet1!$B:$E,4,FALSE)</f>
        <v>21449.93</v>
      </c>
      <c r="AG194" s="86">
        <f t="shared" si="37"/>
        <v>27680.81</v>
      </c>
      <c r="AH194" s="86">
        <f>VLOOKUP(G194,[13]Sheet1!$C$1:$H$65536,6,FALSE)</f>
        <v>14217</v>
      </c>
      <c r="AI194" s="86">
        <f>VLOOKUP(G194,[13]Sheet1!$C$1:$I$65536,7,FALSE)</f>
        <v>5180.67</v>
      </c>
      <c r="AJ194" s="86">
        <f>VLOOKUP(G194,[14]Sheet1!$E$1:$I$65536,5,FALSE)</f>
        <v>6903.78</v>
      </c>
      <c r="AK194" s="86">
        <f>VLOOKUP(G194,[15]Sheet1!$E$1:$I$65536,5,FALSE)</f>
        <v>8303.27</v>
      </c>
      <c r="AL194" s="92">
        <f t="shared" si="38"/>
        <v>15207.05</v>
      </c>
      <c r="AM194" s="92">
        <f t="shared" si="39"/>
        <v>20387.72</v>
      </c>
      <c r="AN194" s="1">
        <f>VLOOKUP(G194,[16]分布式营销结算明细接收数据!$E:$K,7,FALSE)</f>
        <v>8084</v>
      </c>
      <c r="AO194" s="1">
        <f>VLOOKUP(G194,[16]分布式营销结算明细接收数据!$E:$O,11,FALSE)</f>
        <v>2945.81</v>
      </c>
      <c r="AP194" s="1">
        <f>VLOOKUP(G194,[16]分布式营销结算明细接收数据!$E:$R,14,FALSE)</f>
        <v>3925.59</v>
      </c>
      <c r="AQ194" s="1">
        <f t="shared" si="40"/>
        <v>6871.4</v>
      </c>
      <c r="AR194" s="95">
        <f t="shared" si="41"/>
        <v>159701.28</v>
      </c>
    </row>
    <row r="195" ht="16" customHeight="1" spans="1:44">
      <c r="A195" s="12">
        <v>190</v>
      </c>
      <c r="B195" s="12"/>
      <c r="C195" s="68"/>
      <c r="D195" s="68"/>
      <c r="E195" s="68"/>
      <c r="F195" s="66"/>
      <c r="G195" s="139" t="s">
        <v>401</v>
      </c>
      <c r="H195" s="58">
        <f>VLOOKUP(G195,[1]分布式发票数据!$A:$D,4)</f>
        <v>29866</v>
      </c>
      <c r="I195" s="58">
        <f>VLOOKUP(G195,[1]分布式发票数据!$A:$E,5,FALSE)</f>
        <v>10883.17</v>
      </c>
      <c r="J195" s="20">
        <f>VLOOKUP(G195,[2]分布式发票数据!$A:$D,4,FALSE)</f>
        <v>32297</v>
      </c>
      <c r="K195" s="20">
        <f>VLOOKUP(G195,[2]分布式发票数据!$A:$E,5,FALSE)</f>
        <v>11769.03</v>
      </c>
      <c r="L195" s="84">
        <v>47903</v>
      </c>
      <c r="M195" s="85">
        <v>17455.85</v>
      </c>
      <c r="N195" s="20">
        <f>VLOOKUP(G195,'[7]2022年12月-2023年3月'!$A$4:$E$193,5,FALSE)</f>
        <v>67150.71</v>
      </c>
      <c r="O195" s="20">
        <f t="shared" si="35"/>
        <v>84606.56</v>
      </c>
      <c r="P195" s="86">
        <f>VLOOKUP(G195,[3]分布式发票数据!$A:$E,4,FALSE)</f>
        <v>35836</v>
      </c>
      <c r="Q195" s="86">
        <f>VLOOKUP(G195,[3]分布式发票数据!$A:$E,5,FALSE)</f>
        <v>13058.64</v>
      </c>
      <c r="R195" s="86">
        <f>VLOOKUP(G:G,[4]分布式发票数据!$A:$E,4,FALSE)</f>
        <v>40102</v>
      </c>
      <c r="S195" s="86">
        <f>VLOOKUP(G:G,[4]分布式发票数据!$A:$E,5,FALSE)</f>
        <v>14613.17</v>
      </c>
      <c r="T195" s="86">
        <f>VLOOKUP(G195,[5]分布式发票数据!$A$4:$E$193,4,FALSE)</f>
        <v>46469</v>
      </c>
      <c r="U195" s="86">
        <f>VLOOKUP(G195,[5]分布式发票数据!$A$4:$E$193,5,FALSE)</f>
        <v>16933.3</v>
      </c>
      <c r="V195" s="86">
        <f>VLOOKUP(G195,'[8]2023年4-6月'!$A$4:$E$193,5,FALSE)</f>
        <v>59440.84</v>
      </c>
      <c r="W195" s="86">
        <f t="shared" si="36"/>
        <v>76374.14</v>
      </c>
      <c r="X195" s="86">
        <f>VLOOKUP(G195,[6]分布式发票数据!$A$4:$D$193,4,FALSE)</f>
        <v>39598</v>
      </c>
      <c r="Y195" s="86">
        <f>VLOOKUP(G195,[6]分布式发票数据!$A$4:$E$193,5,FALSE)</f>
        <v>14429.51</v>
      </c>
      <c r="Z195" s="86">
        <f>VLOOKUP(G195,[9]分布式发票数据!$A$4:$E$193,4,FALSE)</f>
        <v>32455</v>
      </c>
      <c r="AA195" s="86">
        <f>VLOOKUP(G195,[9]分布式发票数据!$A$4:$E$193,5,FALSE)</f>
        <v>11826.6</v>
      </c>
      <c r="AB195" s="86">
        <f>VLOOKUP(G195,[10]分布式发票数据!$A:$D,4,FALSE)</f>
        <v>30706</v>
      </c>
      <c r="AC195" s="86">
        <f>VLOOKUP(G195,[10]分布式发票数据!$A:$E,5,FALSE)</f>
        <v>11189.27</v>
      </c>
      <c r="AD195" s="86">
        <f>VLOOKUP(G195,[12]sheet1!$G:$S,13,FALSE)</f>
        <v>37132</v>
      </c>
      <c r="AE195" s="86">
        <f>VLOOKUP(G195,[12]sheet1!$G:$X,18,FALSE)</f>
        <v>13530.9</v>
      </c>
      <c r="AF195" s="86">
        <f>VLOOKUP(G195,[11]Sheet1!$B:$E,4,FALSE)</f>
        <v>49899.77</v>
      </c>
      <c r="AG195" s="86">
        <f t="shared" si="37"/>
        <v>63430.67</v>
      </c>
      <c r="AH195" s="86">
        <f>VLOOKUP(G195,[13]Sheet1!$C$1:$H$65536,6,FALSE)</f>
        <v>30664</v>
      </c>
      <c r="AI195" s="86">
        <f>VLOOKUP(G195,[13]Sheet1!$C$1:$I$65536,7,FALSE)</f>
        <v>11173.96</v>
      </c>
      <c r="AJ195" s="86">
        <f>VLOOKUP(G195,[14]Sheet1!$E$1:$I$65536,5,FALSE)</f>
        <v>14890.44</v>
      </c>
      <c r="AK195" s="86">
        <f>VLOOKUP(G195,[15]Sheet1!$E$1:$I$65536,5,FALSE)</f>
        <v>18031.3</v>
      </c>
      <c r="AL195" s="92">
        <f t="shared" si="38"/>
        <v>32921.74</v>
      </c>
      <c r="AM195" s="92">
        <f t="shared" si="39"/>
        <v>44095.7</v>
      </c>
      <c r="AN195" s="1">
        <f>VLOOKUP(G195,[16]分布式营销结算明细接收数据!$E:$K,7,FALSE)</f>
        <v>16861</v>
      </c>
      <c r="AO195" s="1">
        <f>VLOOKUP(G195,[16]分布式营销结算明细接收数据!$E:$O,11,FALSE)</f>
        <v>6144.15</v>
      </c>
      <c r="AP195" s="1">
        <f>VLOOKUP(G195,[16]分布式营销结算明细接收数据!$E:$R,14,FALSE)</f>
        <v>8187.7</v>
      </c>
      <c r="AQ195" s="1">
        <f t="shared" si="40"/>
        <v>14331.85</v>
      </c>
      <c r="AR195" s="95">
        <f t="shared" si="41"/>
        <v>370608.31</v>
      </c>
    </row>
    <row r="196" s="41" customFormat="1" ht="16" customHeight="1" spans="1:44">
      <c r="A196" s="124" t="s">
        <v>23</v>
      </c>
      <c r="B196" s="124" t="s">
        <v>402</v>
      </c>
      <c r="C196" s="125" t="s">
        <v>403</v>
      </c>
      <c r="D196" s="125"/>
      <c r="E196" s="125"/>
      <c r="F196" s="125">
        <f>SUM(F6:F194)</f>
        <v>56143</v>
      </c>
      <c r="G196" s="124"/>
      <c r="H196" s="126">
        <f>SUM(H6:H195)</f>
        <v>6867566</v>
      </c>
      <c r="I196" s="126">
        <f>SUM(I6:I195)</f>
        <v>2502541.01</v>
      </c>
      <c r="J196" s="129">
        <f>SUM(J6:J195)</f>
        <v>6216135</v>
      </c>
      <c r="K196" s="129">
        <f>SUM(K6:K195)</f>
        <v>2265159.63</v>
      </c>
      <c r="L196" s="129">
        <f>SUM(L6:L195)</f>
        <v>8597700</v>
      </c>
      <c r="M196" s="129">
        <f>SUM(M6:M195)</f>
        <v>3133001.81</v>
      </c>
      <c r="N196" s="129">
        <f>SUM(N6:N195)</f>
        <v>14734155.77</v>
      </c>
      <c r="O196" s="129">
        <f t="shared" si="35"/>
        <v>17867157.58</v>
      </c>
      <c r="P196" s="130">
        <f>SUM(P6:P195)</f>
        <v>6538680</v>
      </c>
      <c r="Q196" s="130">
        <f>SUM(Q6:Q195)</f>
        <v>2382694.96</v>
      </c>
      <c r="R196" s="130">
        <f>SUM(R6:R195)</f>
        <v>7253276</v>
      </c>
      <c r="S196" s="130">
        <f>SUM(S6:S195)</f>
        <v>2643093.75</v>
      </c>
      <c r="T196" s="130">
        <f>SUM(T6:T195)</f>
        <v>8397621</v>
      </c>
      <c r="U196" s="130">
        <f>SUM(U6:U195)</f>
        <v>3060093.12</v>
      </c>
      <c r="V196" s="130">
        <f>SUM(V6:V195)</f>
        <v>11454419.44</v>
      </c>
      <c r="W196" s="130">
        <f t="shared" si="36"/>
        <v>14514512.56</v>
      </c>
      <c r="X196" s="130">
        <f>SUM(X6:X195)</f>
        <v>6960648</v>
      </c>
      <c r="Y196" s="130">
        <f>SUM(Y6:Y195)</f>
        <v>2536460.15</v>
      </c>
      <c r="Z196" s="130">
        <f>SUM(Z6:Z195)</f>
        <v>7175796</v>
      </c>
      <c r="AA196" s="130">
        <f>SUM(AA6:AA195)</f>
        <v>2614860.03</v>
      </c>
      <c r="AB196" s="130">
        <f>SUM(AB6:AB195)</f>
        <v>6269798</v>
      </c>
      <c r="AC196" s="130">
        <f>SUM(AC6:AC195)</f>
        <v>2284714.37</v>
      </c>
      <c r="AD196" s="130">
        <f>SUM(AD6:AD195)</f>
        <v>7824213</v>
      </c>
      <c r="AE196" s="130">
        <f>SUM(AE6:AE195)</f>
        <v>2851143.23</v>
      </c>
      <c r="AF196" s="130">
        <v>10519127.54</v>
      </c>
      <c r="AG196" s="131">
        <f t="shared" si="37"/>
        <v>13370270.77</v>
      </c>
      <c r="AH196" s="130">
        <f>SUM(AH6:AH195)</f>
        <v>6899975</v>
      </c>
      <c r="AI196" s="130">
        <f>SUM(AI6:AI195)</f>
        <v>2514350.86</v>
      </c>
      <c r="AJ196" s="130">
        <f>SUM(AJ6:AJ195)</f>
        <v>3548734.11</v>
      </c>
      <c r="AK196" s="130">
        <f>SUM(AK6:AK195)</f>
        <v>4028908.75</v>
      </c>
      <c r="AL196" s="132">
        <f t="shared" si="38"/>
        <v>7577642.86</v>
      </c>
      <c r="AM196" s="132">
        <f t="shared" si="39"/>
        <v>10091993.72</v>
      </c>
      <c r="AN196" s="1">
        <f>SUM(AN6:AN195)</f>
        <v>5268225</v>
      </c>
      <c r="AO196" s="1">
        <f>SUM(AO6:AO195)</f>
        <v>1919741.2</v>
      </c>
      <c r="AP196" s="1">
        <f>SUM(AP6:AP195)</f>
        <v>2700154.93</v>
      </c>
      <c r="AQ196" s="1">
        <f t="shared" si="40"/>
        <v>4619896.13</v>
      </c>
      <c r="AR196" s="95">
        <f t="shared" si="41"/>
        <v>77693354.66</v>
      </c>
    </row>
    <row r="197" customFormat="1" ht="16" customHeight="1" spans="1:43">
      <c r="A197" s="127"/>
      <c r="B197" s="127"/>
      <c r="C197" s="128"/>
      <c r="D197" s="128"/>
      <c r="E197" s="128"/>
      <c r="F197" s="128"/>
      <c r="G197" s="127"/>
      <c r="H197" s="43"/>
      <c r="I197" s="43"/>
      <c r="J197" s="43"/>
      <c r="K197" s="43"/>
      <c r="AL197" s="44"/>
      <c r="AM197" s="44"/>
      <c r="AN197" s="42"/>
      <c r="AO197" s="42"/>
      <c r="AP197" s="42"/>
      <c r="AQ197" s="42"/>
    </row>
  </sheetData>
  <mergeCells count="108">
    <mergeCell ref="H4:I4"/>
    <mergeCell ref="J4:K4"/>
    <mergeCell ref="L4:O4"/>
    <mergeCell ref="P4:Q4"/>
    <mergeCell ref="R4:S4"/>
    <mergeCell ref="T4:W4"/>
    <mergeCell ref="X4:Y4"/>
    <mergeCell ref="Z4:AA4"/>
    <mergeCell ref="AB4:AC4"/>
    <mergeCell ref="AD4:AG4"/>
    <mergeCell ref="AH4:AM4"/>
    <mergeCell ref="AN4:AQ4"/>
    <mergeCell ref="B6:B11"/>
    <mergeCell ref="B12:B29"/>
    <mergeCell ref="B30:B36"/>
    <mergeCell ref="B37:B117"/>
    <mergeCell ref="B119:B150"/>
    <mergeCell ref="B151:B152"/>
    <mergeCell ref="B153:B157"/>
    <mergeCell ref="B158:B162"/>
    <mergeCell ref="B165:B167"/>
    <mergeCell ref="B170:B183"/>
    <mergeCell ref="B184:B195"/>
    <mergeCell ref="C8:C9"/>
    <mergeCell ref="C12:C13"/>
    <mergeCell ref="C14:C15"/>
    <mergeCell ref="C21:C22"/>
    <mergeCell ref="C23:C24"/>
    <mergeCell ref="C28:C29"/>
    <mergeCell ref="C38:C39"/>
    <mergeCell ref="C40:C41"/>
    <mergeCell ref="C42:C43"/>
    <mergeCell ref="C44:C45"/>
    <mergeCell ref="C51:C52"/>
    <mergeCell ref="C53:C54"/>
    <mergeCell ref="C59:C60"/>
    <mergeCell ref="C61:C62"/>
    <mergeCell ref="C86:C87"/>
    <mergeCell ref="C89:C90"/>
    <mergeCell ref="C122:C123"/>
    <mergeCell ref="C125:C126"/>
    <mergeCell ref="C155:C156"/>
    <mergeCell ref="C172:C173"/>
    <mergeCell ref="C176:C177"/>
    <mergeCell ref="C179:C180"/>
    <mergeCell ref="C181:C182"/>
    <mergeCell ref="C194:C195"/>
    <mergeCell ref="D8:D11"/>
    <mergeCell ref="D12:D16"/>
    <mergeCell ref="D23:D27"/>
    <mergeCell ref="D38:D50"/>
    <mergeCell ref="D53:D60"/>
    <mergeCell ref="D61:D66"/>
    <mergeCell ref="D67:D85"/>
    <mergeCell ref="D86:D90"/>
    <mergeCell ref="D92:D110"/>
    <mergeCell ref="D119:D127"/>
    <mergeCell ref="D132:D150"/>
    <mergeCell ref="D155:D157"/>
    <mergeCell ref="D172:D174"/>
    <mergeCell ref="D176:D178"/>
    <mergeCell ref="D179:D180"/>
    <mergeCell ref="D181:D182"/>
    <mergeCell ref="D184:D193"/>
    <mergeCell ref="D194:D195"/>
    <mergeCell ref="E8:E9"/>
    <mergeCell ref="E12:E13"/>
    <mergeCell ref="E14:E15"/>
    <mergeCell ref="E23:E24"/>
    <mergeCell ref="E38:E39"/>
    <mergeCell ref="E40:E41"/>
    <mergeCell ref="E42:E43"/>
    <mergeCell ref="E44:E45"/>
    <mergeCell ref="E53:E54"/>
    <mergeCell ref="E57:E58"/>
    <mergeCell ref="E59:E60"/>
    <mergeCell ref="E61:E62"/>
    <mergeCell ref="E67:E68"/>
    <mergeCell ref="E82:E84"/>
    <mergeCell ref="E86:E88"/>
    <mergeCell ref="E89:E90"/>
    <mergeCell ref="E122:E123"/>
    <mergeCell ref="E125:E126"/>
    <mergeCell ref="E155:E156"/>
    <mergeCell ref="E181:E182"/>
    <mergeCell ref="E194:E195"/>
    <mergeCell ref="F8:F11"/>
    <mergeCell ref="F12:F16"/>
    <mergeCell ref="F21:F22"/>
    <mergeCell ref="F23:F27"/>
    <mergeCell ref="F28:F29"/>
    <mergeCell ref="F38:F50"/>
    <mergeCell ref="F51:F52"/>
    <mergeCell ref="F53:F60"/>
    <mergeCell ref="F61:F66"/>
    <mergeCell ref="F67:F85"/>
    <mergeCell ref="F86:F90"/>
    <mergeCell ref="F92:F110"/>
    <mergeCell ref="F119:F127"/>
    <mergeCell ref="F132:F150"/>
    <mergeCell ref="F155:F157"/>
    <mergeCell ref="F172:F174"/>
    <mergeCell ref="F176:F178"/>
    <mergeCell ref="F179:F180"/>
    <mergeCell ref="F181:F182"/>
    <mergeCell ref="F184:F193"/>
    <mergeCell ref="F194:F195"/>
    <mergeCell ref="AR4:AR5"/>
  </mergeCells>
  <pageMargins left="0.75" right="0.75" top="1" bottom="1" header="0.511805555555556" footer="0.51180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GK56"/>
  <sheetViews>
    <sheetView topLeftCell="A18" workbookViewId="0">
      <selection activeCell="GK3" sqref="GK3:GK55"/>
    </sheetView>
  </sheetViews>
  <sheetFormatPr defaultColWidth="9" defaultRowHeight="13.5"/>
  <sheetData>
    <row r="1" ht="15" spans="1:193">
      <c r="A1" s="1" t="s">
        <v>6</v>
      </c>
      <c r="B1" s="2"/>
      <c r="C1" s="3" t="s">
        <v>30</v>
      </c>
      <c r="D1" s="3" t="s">
        <v>32</v>
      </c>
      <c r="E1" s="133" t="s">
        <v>35</v>
      </c>
      <c r="F1" s="133" t="s">
        <v>36</v>
      </c>
      <c r="G1" s="133" t="s">
        <v>38</v>
      </c>
      <c r="H1" s="133" t="s">
        <v>40</v>
      </c>
      <c r="I1" s="134" t="s">
        <v>44</v>
      </c>
      <c r="J1" s="134" t="s">
        <v>45</v>
      </c>
      <c r="K1" s="134" t="s">
        <v>47</v>
      </c>
      <c r="L1" s="134" t="s">
        <v>48</v>
      </c>
      <c r="M1" s="134" t="s">
        <v>50</v>
      </c>
      <c r="N1" s="3" t="s">
        <v>52</v>
      </c>
      <c r="O1" s="3" t="s">
        <v>54</v>
      </c>
      <c r="P1" s="3" t="s">
        <v>56</v>
      </c>
      <c r="Q1" s="3" t="s">
        <v>58</v>
      </c>
      <c r="R1" s="133" t="s">
        <v>60</v>
      </c>
      <c r="S1" s="133" t="s">
        <v>61</v>
      </c>
      <c r="T1" s="133" t="s">
        <v>64</v>
      </c>
      <c r="U1" s="133" t="s">
        <v>65</v>
      </c>
      <c r="V1" s="133" t="s">
        <v>67</v>
      </c>
      <c r="W1" s="133" t="s">
        <v>69</v>
      </c>
      <c r="X1" s="133" t="s">
        <v>71</v>
      </c>
      <c r="Y1" s="133" t="s">
        <v>73</v>
      </c>
      <c r="Z1" s="133" t="s">
        <v>74</v>
      </c>
      <c r="AA1" s="3" t="s">
        <v>77</v>
      </c>
      <c r="AB1" s="3" t="s">
        <v>79</v>
      </c>
      <c r="AC1" s="4" t="s">
        <v>81</v>
      </c>
      <c r="AD1" s="4" t="s">
        <v>83</v>
      </c>
      <c r="AE1" s="4" t="s">
        <v>85</v>
      </c>
      <c r="AF1" s="4" t="s">
        <v>87</v>
      </c>
      <c r="AG1" s="4" t="s">
        <v>89</v>
      </c>
      <c r="AH1" s="3" t="s">
        <v>92</v>
      </c>
      <c r="AI1" s="133" t="s">
        <v>95</v>
      </c>
      <c r="AJ1" s="133" t="s">
        <v>96</v>
      </c>
      <c r="AK1" s="133" t="s">
        <v>98</v>
      </c>
      <c r="AL1" s="133" t="s">
        <v>99</v>
      </c>
      <c r="AM1" s="133" t="s">
        <v>101</v>
      </c>
      <c r="AN1" s="133" t="s">
        <v>102</v>
      </c>
      <c r="AO1" s="133" t="s">
        <v>104</v>
      </c>
      <c r="AP1" s="133" t="s">
        <v>105</v>
      </c>
      <c r="AQ1" s="133" t="s">
        <v>107</v>
      </c>
      <c r="AR1" s="133" t="s">
        <v>109</v>
      </c>
      <c r="AS1" s="133" t="s">
        <v>111</v>
      </c>
      <c r="AT1" s="133" t="s">
        <v>113</v>
      </c>
      <c r="AU1" s="133" t="s">
        <v>115</v>
      </c>
      <c r="AV1" s="133" t="s">
        <v>117</v>
      </c>
      <c r="AW1" s="133" t="s">
        <v>118</v>
      </c>
      <c r="AX1" s="133" t="s">
        <v>121</v>
      </c>
      <c r="AY1" s="133" t="s">
        <v>122</v>
      </c>
      <c r="AZ1" s="133" t="s">
        <v>124</v>
      </c>
      <c r="BA1" s="133" t="s">
        <v>126</v>
      </c>
      <c r="BB1" s="133" t="s">
        <v>128</v>
      </c>
      <c r="BC1" s="133" t="s">
        <v>130</v>
      </c>
      <c r="BD1" s="133" t="s">
        <v>132</v>
      </c>
      <c r="BE1" s="133" t="s">
        <v>133</v>
      </c>
      <c r="BF1" s="135" t="s">
        <v>136</v>
      </c>
      <c r="BG1" s="135" t="s">
        <v>137</v>
      </c>
      <c r="BH1" s="133" t="s">
        <v>139</v>
      </c>
      <c r="BI1" s="133" t="s">
        <v>141</v>
      </c>
      <c r="BJ1" s="133" t="s">
        <v>143</v>
      </c>
      <c r="BK1" s="133" t="s">
        <v>145</v>
      </c>
      <c r="BL1" s="133" t="s">
        <v>148</v>
      </c>
      <c r="BM1" s="133" t="s">
        <v>150</v>
      </c>
      <c r="BN1" s="133" t="s">
        <v>152</v>
      </c>
      <c r="BO1" s="133" t="s">
        <v>154</v>
      </c>
      <c r="BP1" s="133" t="s">
        <v>156</v>
      </c>
      <c r="BQ1" s="133" t="s">
        <v>158</v>
      </c>
      <c r="BR1" s="133" t="s">
        <v>160</v>
      </c>
      <c r="BS1" s="133" t="s">
        <v>162</v>
      </c>
      <c r="BT1" s="133" t="s">
        <v>164</v>
      </c>
      <c r="BU1" s="133" t="s">
        <v>165</v>
      </c>
      <c r="BV1" s="133" t="s">
        <v>166</v>
      </c>
      <c r="BW1" s="133" t="s">
        <v>168</v>
      </c>
      <c r="BX1" s="133" t="s">
        <v>170</v>
      </c>
      <c r="BY1" s="133" t="s">
        <v>172</v>
      </c>
      <c r="BZ1" s="133" t="s">
        <v>174</v>
      </c>
      <c r="CA1" s="133" t="s">
        <v>176</v>
      </c>
      <c r="CB1" s="133" t="s">
        <v>178</v>
      </c>
      <c r="CC1" s="133" t="s">
        <v>180</v>
      </c>
      <c r="CD1" s="133" t="s">
        <v>182</v>
      </c>
      <c r="CE1" s="133" t="s">
        <v>185</v>
      </c>
      <c r="CF1" s="133" t="s">
        <v>186</v>
      </c>
      <c r="CG1" s="133" t="s">
        <v>188</v>
      </c>
      <c r="CH1" s="133" t="s">
        <v>190</v>
      </c>
      <c r="CI1" s="133" t="s">
        <v>191</v>
      </c>
      <c r="CJ1" s="3" t="s">
        <v>193</v>
      </c>
      <c r="CK1" s="134" t="s">
        <v>196</v>
      </c>
      <c r="CL1" s="134" t="s">
        <v>198</v>
      </c>
      <c r="CM1" s="134" t="s">
        <v>200</v>
      </c>
      <c r="CN1" s="134" t="s">
        <v>202</v>
      </c>
      <c r="CO1" s="134" t="s">
        <v>204</v>
      </c>
      <c r="CP1" s="134" t="s">
        <v>206</v>
      </c>
      <c r="CQ1" s="134" t="s">
        <v>208</v>
      </c>
      <c r="CR1" s="134" t="s">
        <v>210</v>
      </c>
      <c r="CS1" s="134" t="s">
        <v>212</v>
      </c>
      <c r="CT1" s="134" t="s">
        <v>214</v>
      </c>
      <c r="CU1" s="134" t="s">
        <v>216</v>
      </c>
      <c r="CV1" s="134" t="s">
        <v>218</v>
      </c>
      <c r="CW1" s="134" t="s">
        <v>220</v>
      </c>
      <c r="CX1" s="134" t="s">
        <v>222</v>
      </c>
      <c r="CY1" s="134" t="s">
        <v>223</v>
      </c>
      <c r="CZ1" s="134" t="s">
        <v>224</v>
      </c>
      <c r="DA1" s="134" t="s">
        <v>225</v>
      </c>
      <c r="DB1" s="134" t="s">
        <v>226</v>
      </c>
      <c r="DC1" s="134" t="s">
        <v>228</v>
      </c>
      <c r="DD1" s="3" t="s">
        <v>230</v>
      </c>
      <c r="DE1" s="3" t="s">
        <v>232</v>
      </c>
      <c r="DF1" s="30" t="s">
        <v>234</v>
      </c>
      <c r="DG1" s="30" t="s">
        <v>236</v>
      </c>
      <c r="DH1" s="30" t="s">
        <v>238</v>
      </c>
      <c r="DI1" s="30" t="s">
        <v>245</v>
      </c>
      <c r="DJ1" s="136" t="s">
        <v>249</v>
      </c>
      <c r="DK1" s="136" t="s">
        <v>251</v>
      </c>
      <c r="DL1" s="136" t="s">
        <v>253</v>
      </c>
      <c r="DM1" s="136" t="s">
        <v>255</v>
      </c>
      <c r="DN1" s="136" t="s">
        <v>256</v>
      </c>
      <c r="DO1" s="136" t="s">
        <v>258</v>
      </c>
      <c r="DP1" s="136" t="s">
        <v>260</v>
      </c>
      <c r="DQ1" s="136" t="s">
        <v>261</v>
      </c>
      <c r="DR1" s="136" t="s">
        <v>263</v>
      </c>
      <c r="DS1" s="30" t="s">
        <v>265</v>
      </c>
      <c r="DT1" s="30" t="s">
        <v>267</v>
      </c>
      <c r="DU1" s="30" t="s">
        <v>269</v>
      </c>
      <c r="DV1" s="30" t="s">
        <v>271</v>
      </c>
      <c r="DW1" s="137" t="s">
        <v>274</v>
      </c>
      <c r="DX1" s="137" t="s">
        <v>276</v>
      </c>
      <c r="DY1" s="137" t="s">
        <v>278</v>
      </c>
      <c r="DZ1" s="137" t="s">
        <v>280</v>
      </c>
      <c r="EA1" s="137" t="s">
        <v>282</v>
      </c>
      <c r="EB1" s="137" t="s">
        <v>284</v>
      </c>
      <c r="EC1" s="137" t="s">
        <v>286</v>
      </c>
      <c r="ED1" s="137" t="s">
        <v>288</v>
      </c>
      <c r="EE1" s="137" t="s">
        <v>290</v>
      </c>
      <c r="EF1" s="137" t="s">
        <v>292</v>
      </c>
      <c r="EG1" s="137" t="s">
        <v>294</v>
      </c>
      <c r="EH1" s="137" t="s">
        <v>296</v>
      </c>
      <c r="EI1" s="137" t="s">
        <v>298</v>
      </c>
      <c r="EJ1" s="137" t="s">
        <v>299</v>
      </c>
      <c r="EK1" s="137" t="s">
        <v>300</v>
      </c>
      <c r="EL1" s="137" t="s">
        <v>301</v>
      </c>
      <c r="EM1" s="134" t="s">
        <v>302</v>
      </c>
      <c r="EN1" s="137" t="s">
        <v>303</v>
      </c>
      <c r="EO1" s="137" t="s">
        <v>305</v>
      </c>
      <c r="EP1" s="30" t="s">
        <v>308</v>
      </c>
      <c r="EQ1" s="30" t="s">
        <v>310</v>
      </c>
      <c r="ER1" s="30" t="s">
        <v>240</v>
      </c>
      <c r="ES1" s="30" t="s">
        <v>313</v>
      </c>
      <c r="ET1" s="30" t="s">
        <v>315</v>
      </c>
      <c r="EU1" s="138" t="s">
        <v>318</v>
      </c>
      <c r="EV1" s="138" t="s">
        <v>319</v>
      </c>
      <c r="EW1" s="138" t="s">
        <v>320</v>
      </c>
      <c r="EX1" s="30" t="s">
        <v>323</v>
      </c>
      <c r="EY1" s="30" t="s">
        <v>325</v>
      </c>
      <c r="EZ1" s="30" t="s">
        <v>327</v>
      </c>
      <c r="FA1" s="30" t="s">
        <v>329</v>
      </c>
      <c r="FB1" s="30" t="s">
        <v>331</v>
      </c>
      <c r="FC1" s="30" t="s">
        <v>334</v>
      </c>
      <c r="FD1" s="30" t="s">
        <v>242</v>
      </c>
      <c r="FE1" s="30" t="s">
        <v>337</v>
      </c>
      <c r="FF1" s="30" t="s">
        <v>340</v>
      </c>
      <c r="FG1" s="30" t="s">
        <v>342</v>
      </c>
      <c r="FH1" s="30" t="s">
        <v>344</v>
      </c>
      <c r="FI1" s="30" t="s">
        <v>347</v>
      </c>
      <c r="FJ1" s="139" t="s">
        <v>350</v>
      </c>
      <c r="FK1" s="30" t="s">
        <v>353</v>
      </c>
      <c r="FL1" s="30" t="s">
        <v>355</v>
      </c>
      <c r="FM1" s="136" t="s">
        <v>358</v>
      </c>
      <c r="FN1" s="136" t="s">
        <v>359</v>
      </c>
      <c r="FO1" s="136" t="s">
        <v>361</v>
      </c>
      <c r="FP1" s="30" t="s">
        <v>363</v>
      </c>
      <c r="FQ1" s="138" t="s">
        <v>366</v>
      </c>
      <c r="FR1" s="138" t="s">
        <v>367</v>
      </c>
      <c r="FS1" s="138" t="s">
        <v>369</v>
      </c>
      <c r="FT1" s="139" t="s">
        <v>372</v>
      </c>
      <c r="FU1" s="139" t="s">
        <v>373</v>
      </c>
      <c r="FV1" s="139" t="s">
        <v>376</v>
      </c>
      <c r="FW1" s="139" t="s">
        <v>377</v>
      </c>
      <c r="FX1" s="30" t="s">
        <v>379</v>
      </c>
      <c r="FY1" s="138" t="s">
        <v>383</v>
      </c>
      <c r="FZ1" s="138" t="s">
        <v>385</v>
      </c>
      <c r="GA1" s="138" t="s">
        <v>387</v>
      </c>
      <c r="GB1" s="138" t="s">
        <v>389</v>
      </c>
      <c r="GC1" s="138" t="s">
        <v>391</v>
      </c>
      <c r="GD1" s="138" t="s">
        <v>392</v>
      </c>
      <c r="GE1" s="138" t="s">
        <v>393</v>
      </c>
      <c r="GF1" s="138" t="s">
        <v>394</v>
      </c>
      <c r="GG1" s="138" t="s">
        <v>396</v>
      </c>
      <c r="GH1" s="138" t="s">
        <v>398</v>
      </c>
      <c r="GI1" s="139" t="s">
        <v>400</v>
      </c>
      <c r="GJ1" s="139" t="s">
        <v>401</v>
      </c>
      <c r="GK1" s="12"/>
    </row>
    <row r="2" ht="15" hidden="1" spans="1:193">
      <c r="A2" s="5" t="s">
        <v>7</v>
      </c>
      <c r="B2" s="6" t="s">
        <v>20</v>
      </c>
      <c r="C2" s="7">
        <v>32620</v>
      </c>
      <c r="D2" s="7">
        <v>32431</v>
      </c>
      <c r="E2" s="4">
        <v>37500</v>
      </c>
      <c r="F2" s="4">
        <v>19918</v>
      </c>
      <c r="G2" s="4">
        <v>25027</v>
      </c>
      <c r="H2" s="4">
        <v>37952</v>
      </c>
      <c r="I2" s="16">
        <v>38910</v>
      </c>
      <c r="J2" s="16">
        <v>25747</v>
      </c>
      <c r="K2" s="16">
        <v>34310</v>
      </c>
      <c r="L2" s="16">
        <v>35916</v>
      </c>
      <c r="M2" s="16">
        <v>39948</v>
      </c>
      <c r="N2" s="7">
        <v>36863</v>
      </c>
      <c r="O2" s="7">
        <v>31999</v>
      </c>
      <c r="P2" s="7">
        <v>34703</v>
      </c>
      <c r="Q2" s="7">
        <v>33020</v>
      </c>
      <c r="R2" s="4">
        <v>10390</v>
      </c>
      <c r="S2" s="4">
        <v>12190</v>
      </c>
      <c r="T2" s="4">
        <v>35651</v>
      </c>
      <c r="U2" s="4">
        <v>36587</v>
      </c>
      <c r="V2" s="4">
        <v>34093</v>
      </c>
      <c r="W2" s="4">
        <v>32135</v>
      </c>
      <c r="X2" s="4">
        <v>15502</v>
      </c>
      <c r="Y2" s="4">
        <v>11945</v>
      </c>
      <c r="Z2" s="4">
        <v>37552</v>
      </c>
      <c r="AA2" s="10">
        <v>32618</v>
      </c>
      <c r="AB2" s="10">
        <v>32065</v>
      </c>
      <c r="AC2" s="10">
        <v>28351</v>
      </c>
      <c r="AD2" s="10">
        <v>24509</v>
      </c>
      <c r="AE2" s="10">
        <v>35490</v>
      </c>
      <c r="AF2" s="10">
        <v>34466</v>
      </c>
      <c r="AG2" s="10">
        <v>35992</v>
      </c>
      <c r="AH2" s="10">
        <v>22291</v>
      </c>
      <c r="AI2" s="4">
        <v>6492</v>
      </c>
      <c r="AJ2" s="4">
        <v>35648</v>
      </c>
      <c r="AK2" s="4">
        <v>23743</v>
      </c>
      <c r="AL2" s="4">
        <v>29219</v>
      </c>
      <c r="AM2" s="4">
        <v>29999</v>
      </c>
      <c r="AN2" s="4">
        <v>34853</v>
      </c>
      <c r="AO2" s="4">
        <v>34403</v>
      </c>
      <c r="AP2" s="4">
        <v>37712</v>
      </c>
      <c r="AQ2" s="4">
        <v>11213</v>
      </c>
      <c r="AR2" s="4">
        <v>16145</v>
      </c>
      <c r="AS2" s="4">
        <v>40908</v>
      </c>
      <c r="AT2" s="4">
        <v>33275</v>
      </c>
      <c r="AU2" s="4">
        <v>37722</v>
      </c>
      <c r="AV2" s="4">
        <v>41473</v>
      </c>
      <c r="AW2" s="4">
        <v>10018</v>
      </c>
      <c r="AX2" s="4">
        <v>1542</v>
      </c>
      <c r="AY2" s="4">
        <v>36264</v>
      </c>
      <c r="AZ2" s="4">
        <v>35142</v>
      </c>
      <c r="BA2" s="4">
        <v>33438</v>
      </c>
      <c r="BB2" s="4">
        <v>39104</v>
      </c>
      <c r="BC2" s="4">
        <v>37068</v>
      </c>
      <c r="BD2" s="4">
        <v>41939</v>
      </c>
      <c r="BE2" s="4">
        <v>39091</v>
      </c>
      <c r="BF2" s="4">
        <v>39976</v>
      </c>
      <c r="BG2" s="4">
        <v>21889</v>
      </c>
      <c r="BH2" s="4">
        <v>40756</v>
      </c>
      <c r="BI2" s="4">
        <v>38488</v>
      </c>
      <c r="BJ2" s="4">
        <v>39174</v>
      </c>
      <c r="BK2" s="4">
        <v>41651</v>
      </c>
      <c r="BL2" s="4">
        <v>37960</v>
      </c>
      <c r="BM2" s="4">
        <v>26292</v>
      </c>
      <c r="BN2" s="4">
        <v>41066</v>
      </c>
      <c r="BO2" s="4">
        <v>18541</v>
      </c>
      <c r="BP2" s="4">
        <v>31432</v>
      </c>
      <c r="BQ2" s="4">
        <v>38465</v>
      </c>
      <c r="BR2" s="4">
        <v>27596</v>
      </c>
      <c r="BS2" s="4">
        <v>38888</v>
      </c>
      <c r="BT2" s="4">
        <v>39472</v>
      </c>
      <c r="BU2" s="4">
        <v>35179</v>
      </c>
      <c r="BV2" s="4">
        <v>38740</v>
      </c>
      <c r="BW2" s="4">
        <v>34930</v>
      </c>
      <c r="BX2" s="4">
        <v>35831</v>
      </c>
      <c r="BY2" s="4">
        <v>30041</v>
      </c>
      <c r="BZ2" s="4">
        <v>29752</v>
      </c>
      <c r="CA2" s="4">
        <v>30156</v>
      </c>
      <c r="CB2" s="4">
        <v>39004</v>
      </c>
      <c r="CC2" s="4">
        <v>39684</v>
      </c>
      <c r="CD2" s="4">
        <v>40381</v>
      </c>
      <c r="CE2" s="4">
        <v>30950</v>
      </c>
      <c r="CF2" s="4">
        <v>33082</v>
      </c>
      <c r="CG2" s="4">
        <v>38498</v>
      </c>
      <c r="CH2" s="4">
        <v>37608</v>
      </c>
      <c r="CI2" s="4">
        <v>10560</v>
      </c>
      <c r="CJ2" s="10">
        <v>37351</v>
      </c>
      <c r="CK2" s="16">
        <v>31334</v>
      </c>
      <c r="CL2" s="16">
        <v>38674</v>
      </c>
      <c r="CM2" s="16">
        <v>40721</v>
      </c>
      <c r="CN2" s="16">
        <v>40062</v>
      </c>
      <c r="CO2" s="16">
        <v>38597</v>
      </c>
      <c r="CP2" s="16">
        <v>36608</v>
      </c>
      <c r="CQ2" s="16">
        <v>38363</v>
      </c>
      <c r="CR2" s="16">
        <v>33938</v>
      </c>
      <c r="CS2" s="16">
        <v>40104</v>
      </c>
      <c r="CT2" s="16">
        <v>34673</v>
      </c>
      <c r="CU2" s="16">
        <v>32479</v>
      </c>
      <c r="CV2" s="16">
        <v>33200</v>
      </c>
      <c r="CW2" s="16">
        <v>36068</v>
      </c>
      <c r="CX2" s="16">
        <v>15157</v>
      </c>
      <c r="CY2" s="16">
        <v>35202</v>
      </c>
      <c r="CZ2" s="16">
        <v>29825</v>
      </c>
      <c r="DA2" s="16">
        <v>36860</v>
      </c>
      <c r="DB2" s="16">
        <v>2356</v>
      </c>
      <c r="DC2" s="31">
        <v>0</v>
      </c>
      <c r="DD2" s="10">
        <v>30371</v>
      </c>
      <c r="DE2" s="10">
        <v>36631</v>
      </c>
      <c r="DF2" s="13">
        <v>28411</v>
      </c>
      <c r="DG2" s="13">
        <v>26221</v>
      </c>
      <c r="DH2" s="13">
        <v>36948</v>
      </c>
      <c r="DI2" s="20">
        <v>35933</v>
      </c>
      <c r="DJ2" s="35">
        <v>30145</v>
      </c>
      <c r="DK2" s="35">
        <v>34522</v>
      </c>
      <c r="DL2" s="35">
        <v>8060</v>
      </c>
      <c r="DM2" s="35">
        <v>33278</v>
      </c>
      <c r="DN2" s="35">
        <v>29846</v>
      </c>
      <c r="DO2" s="35">
        <v>35776</v>
      </c>
      <c r="DP2" s="35">
        <v>33851</v>
      </c>
      <c r="DQ2" s="35">
        <v>26662</v>
      </c>
      <c r="DR2" s="35">
        <v>28237</v>
      </c>
      <c r="DS2" s="13">
        <v>23426</v>
      </c>
      <c r="DT2" s="13">
        <v>25673</v>
      </c>
      <c r="DU2" s="13">
        <v>31307</v>
      </c>
      <c r="DV2" s="13">
        <v>28187</v>
      </c>
      <c r="DW2" s="17">
        <v>8573</v>
      </c>
      <c r="DX2" s="17">
        <v>35032</v>
      </c>
      <c r="DY2" s="17">
        <v>34824</v>
      </c>
      <c r="DZ2" s="17">
        <v>37595</v>
      </c>
      <c r="EA2" s="17">
        <v>34364</v>
      </c>
      <c r="EB2" s="17">
        <v>33521</v>
      </c>
      <c r="EC2" s="17">
        <v>10638</v>
      </c>
      <c r="ED2" s="17">
        <v>37520</v>
      </c>
      <c r="EE2" s="17">
        <v>38496</v>
      </c>
      <c r="EF2" s="17">
        <v>35707</v>
      </c>
      <c r="EG2" s="17">
        <v>35879</v>
      </c>
      <c r="EH2" s="17">
        <v>26084</v>
      </c>
      <c r="EI2" s="17">
        <v>38174</v>
      </c>
      <c r="EJ2" s="17">
        <v>21418</v>
      </c>
      <c r="EK2" s="17">
        <v>10963</v>
      </c>
      <c r="EL2" s="17">
        <v>36396</v>
      </c>
      <c r="EM2" s="26">
        <v>39336</v>
      </c>
      <c r="EN2" s="17">
        <v>35015</v>
      </c>
      <c r="EO2" s="17">
        <v>35971</v>
      </c>
      <c r="EP2" s="13">
        <v>26531</v>
      </c>
      <c r="EQ2" s="13">
        <v>32638</v>
      </c>
      <c r="ER2" s="13">
        <v>32705</v>
      </c>
      <c r="ES2" s="13">
        <v>21224</v>
      </c>
      <c r="ET2" s="13">
        <v>19924</v>
      </c>
      <c r="EU2" s="15">
        <v>19531</v>
      </c>
      <c r="EV2" s="15">
        <v>23435</v>
      </c>
      <c r="EW2" s="15">
        <v>13223</v>
      </c>
      <c r="EX2" s="13">
        <v>35653</v>
      </c>
      <c r="EY2" s="13">
        <v>35251</v>
      </c>
      <c r="EZ2" s="13">
        <v>30818</v>
      </c>
      <c r="FA2" s="13">
        <v>33871</v>
      </c>
      <c r="FB2" s="13">
        <v>28368</v>
      </c>
      <c r="FC2" s="13">
        <v>29960</v>
      </c>
      <c r="FD2" s="13">
        <v>33041</v>
      </c>
      <c r="FE2" s="13">
        <v>28409</v>
      </c>
      <c r="FF2" s="13">
        <v>23123</v>
      </c>
      <c r="FG2" s="13">
        <v>26698</v>
      </c>
      <c r="FH2" s="13">
        <v>34086</v>
      </c>
      <c r="FI2" s="13">
        <v>17053</v>
      </c>
      <c r="FJ2" s="15">
        <v>18263</v>
      </c>
      <c r="FK2" s="13">
        <v>28492</v>
      </c>
      <c r="FL2" s="13">
        <v>30859</v>
      </c>
      <c r="FM2" s="17">
        <v>33892</v>
      </c>
      <c r="FN2" s="17">
        <v>24763</v>
      </c>
      <c r="FO2" s="17">
        <v>27791</v>
      </c>
      <c r="FP2" s="13">
        <v>26516</v>
      </c>
      <c r="FQ2" s="15">
        <v>32662</v>
      </c>
      <c r="FR2" s="15">
        <v>21073</v>
      </c>
      <c r="FS2" s="15">
        <v>26687</v>
      </c>
      <c r="FT2" s="15">
        <v>30926</v>
      </c>
      <c r="FU2" s="15">
        <v>10413</v>
      </c>
      <c r="FV2" s="15">
        <v>9136</v>
      </c>
      <c r="FW2" s="15">
        <v>32974</v>
      </c>
      <c r="FX2" s="13">
        <v>25811</v>
      </c>
      <c r="FY2" s="15">
        <v>29708</v>
      </c>
      <c r="FZ2" s="15">
        <v>29839</v>
      </c>
      <c r="GA2" s="15">
        <v>29767</v>
      </c>
      <c r="GB2" s="15">
        <v>33181</v>
      </c>
      <c r="GC2" s="15">
        <v>22136</v>
      </c>
      <c r="GD2" s="15">
        <v>31070</v>
      </c>
      <c r="GE2" s="15">
        <v>29018</v>
      </c>
      <c r="GF2" s="15">
        <v>26270</v>
      </c>
      <c r="GG2" s="15">
        <v>23005</v>
      </c>
      <c r="GH2" s="15">
        <v>4563</v>
      </c>
      <c r="GI2" s="15">
        <v>10945</v>
      </c>
      <c r="GJ2" s="15">
        <v>25745</v>
      </c>
      <c r="GK2" s="12">
        <f t="shared" ref="GK2:GK10" si="0">SUM(C2:GJ2)</f>
        <v>5682754</v>
      </c>
    </row>
    <row r="3" ht="15" spans="1:193">
      <c r="A3" s="8"/>
      <c r="B3" s="9" t="s">
        <v>21</v>
      </c>
      <c r="C3" s="7">
        <v>11886.73</v>
      </c>
      <c r="D3" s="7">
        <v>11817.86</v>
      </c>
      <c r="E3" s="4">
        <v>13665</v>
      </c>
      <c r="F3" s="4">
        <v>7258.12</v>
      </c>
      <c r="G3" s="4">
        <v>9119.84</v>
      </c>
      <c r="H3" s="4">
        <v>13829.71</v>
      </c>
      <c r="I3" s="16">
        <v>14178.8</v>
      </c>
      <c r="J3" s="16">
        <v>9382.21</v>
      </c>
      <c r="K3" s="16">
        <v>12502.56</v>
      </c>
      <c r="L3" s="16">
        <v>13087.79</v>
      </c>
      <c r="M3" s="16">
        <v>14557.05</v>
      </c>
      <c r="N3" s="7">
        <v>13432.88</v>
      </c>
      <c r="O3" s="7">
        <v>11660.44</v>
      </c>
      <c r="P3" s="7">
        <v>12645.77</v>
      </c>
      <c r="Q3" s="7">
        <v>12032.49</v>
      </c>
      <c r="R3" s="4">
        <v>3786.12</v>
      </c>
      <c r="S3" s="4">
        <v>4442.04</v>
      </c>
      <c r="T3" s="4">
        <v>12991.22</v>
      </c>
      <c r="U3" s="4">
        <v>13332.3</v>
      </c>
      <c r="V3" s="4">
        <v>12423.49</v>
      </c>
      <c r="W3" s="4">
        <v>11709.99</v>
      </c>
      <c r="X3" s="4">
        <v>5648.93</v>
      </c>
      <c r="Y3" s="4">
        <v>4352.76</v>
      </c>
      <c r="Z3" s="4">
        <v>13683.95</v>
      </c>
      <c r="AA3" s="10">
        <v>11886</v>
      </c>
      <c r="AB3" s="10">
        <v>11684.49</v>
      </c>
      <c r="AC3" s="10">
        <v>10331.1</v>
      </c>
      <c r="AD3" s="10">
        <v>8931.08</v>
      </c>
      <c r="AE3" s="10">
        <v>12932.56</v>
      </c>
      <c r="AF3" s="10">
        <v>12559.41</v>
      </c>
      <c r="AG3" s="10">
        <v>13115.48</v>
      </c>
      <c r="AH3" s="10">
        <v>8122.84</v>
      </c>
      <c r="AI3" s="4">
        <v>2365.68</v>
      </c>
      <c r="AJ3" s="4">
        <v>12990.13</v>
      </c>
      <c r="AK3" s="4">
        <v>8651.95</v>
      </c>
      <c r="AL3" s="4">
        <v>10647.4</v>
      </c>
      <c r="AM3" s="4">
        <v>10931.64</v>
      </c>
      <c r="AN3" s="4">
        <v>12700.43</v>
      </c>
      <c r="AO3" s="4">
        <v>12536.45</v>
      </c>
      <c r="AP3" s="4">
        <v>13742.25</v>
      </c>
      <c r="AQ3" s="4">
        <v>4086.02</v>
      </c>
      <c r="AR3" s="4">
        <v>5883.24</v>
      </c>
      <c r="AS3" s="4">
        <v>14906.88</v>
      </c>
      <c r="AT3" s="4">
        <v>12125.41</v>
      </c>
      <c r="AU3" s="4">
        <v>13745.9</v>
      </c>
      <c r="AV3" s="4">
        <v>15112.76</v>
      </c>
      <c r="AW3" s="4">
        <v>3650.56</v>
      </c>
      <c r="AX3" s="4">
        <v>561.9</v>
      </c>
      <c r="AY3" s="4">
        <v>13214.6</v>
      </c>
      <c r="AZ3" s="4">
        <v>12805.74</v>
      </c>
      <c r="BA3" s="4">
        <v>12184.81</v>
      </c>
      <c r="BB3" s="4">
        <v>14249.5</v>
      </c>
      <c r="BC3" s="4">
        <v>13507.58</v>
      </c>
      <c r="BD3" s="4">
        <v>15282.57</v>
      </c>
      <c r="BE3" s="4">
        <v>14244.76</v>
      </c>
      <c r="BF3" s="4">
        <v>14567.25</v>
      </c>
      <c r="BG3" s="4">
        <v>7976.35</v>
      </c>
      <c r="BH3" s="4">
        <v>14851.49</v>
      </c>
      <c r="BI3" s="4">
        <v>14025.03</v>
      </c>
      <c r="BJ3" s="4">
        <v>14275.01</v>
      </c>
      <c r="BK3" s="4">
        <v>15177.62</v>
      </c>
      <c r="BL3" s="4">
        <v>13832.62</v>
      </c>
      <c r="BM3" s="4">
        <v>9580.8</v>
      </c>
      <c r="BN3" s="4">
        <v>14964.45</v>
      </c>
      <c r="BO3" s="4">
        <v>6756.34</v>
      </c>
      <c r="BP3" s="4">
        <v>11453.82</v>
      </c>
      <c r="BQ3" s="4">
        <v>14016.65</v>
      </c>
      <c r="BR3" s="4">
        <v>10055.98</v>
      </c>
      <c r="BS3" s="4">
        <v>14170.79</v>
      </c>
      <c r="BT3" s="4">
        <v>14383.6</v>
      </c>
      <c r="BU3" s="4">
        <v>12819.23</v>
      </c>
      <c r="BV3" s="4">
        <v>14116.86</v>
      </c>
      <c r="BW3" s="4">
        <v>12728.49</v>
      </c>
      <c r="BX3" s="4">
        <v>13056.82</v>
      </c>
      <c r="BY3" s="4">
        <v>10946.94</v>
      </c>
      <c r="BZ3" s="4">
        <v>10841.63</v>
      </c>
      <c r="CA3" s="4">
        <v>10988.85</v>
      </c>
      <c r="CB3" s="4">
        <v>14213.06</v>
      </c>
      <c r="CC3" s="4">
        <v>14460.85</v>
      </c>
      <c r="CD3" s="4">
        <v>14714.84</v>
      </c>
      <c r="CE3" s="4">
        <v>11278.18</v>
      </c>
      <c r="CF3" s="4">
        <v>12055.08</v>
      </c>
      <c r="CG3" s="4">
        <v>14028.67</v>
      </c>
      <c r="CH3" s="4">
        <v>13704.36</v>
      </c>
      <c r="CI3" s="4">
        <v>3848.06</v>
      </c>
      <c r="CJ3" s="10">
        <v>13610.7</v>
      </c>
      <c r="CK3" s="16">
        <v>11418.11</v>
      </c>
      <c r="CL3" s="16">
        <v>14092.81</v>
      </c>
      <c r="CM3" s="16">
        <v>14838.73</v>
      </c>
      <c r="CN3" s="16">
        <v>14598.59</v>
      </c>
      <c r="CO3" s="16">
        <v>14064.75</v>
      </c>
      <c r="CP3" s="16">
        <v>13339.96</v>
      </c>
      <c r="CQ3" s="16">
        <v>13979.48</v>
      </c>
      <c r="CR3" s="16">
        <v>12367.01</v>
      </c>
      <c r="CS3" s="16">
        <v>14613.9</v>
      </c>
      <c r="CT3" s="16">
        <v>12634.84</v>
      </c>
      <c r="CU3" s="16">
        <v>11835.35</v>
      </c>
      <c r="CV3" s="16">
        <v>12098.08</v>
      </c>
      <c r="CW3" s="16">
        <v>13143.18</v>
      </c>
      <c r="CX3" s="16">
        <v>5523.21</v>
      </c>
      <c r="CY3" s="16">
        <v>12827.61</v>
      </c>
      <c r="CZ3" s="16">
        <v>10868.23</v>
      </c>
      <c r="DA3" s="16">
        <v>13431.78</v>
      </c>
      <c r="DB3" s="16">
        <v>858.53</v>
      </c>
      <c r="DC3" s="31">
        <v>0</v>
      </c>
      <c r="DD3" s="10">
        <v>11067.19</v>
      </c>
      <c r="DE3" s="10">
        <v>13348.34</v>
      </c>
      <c r="DF3" s="13">
        <v>10352.97</v>
      </c>
      <c r="DG3" s="13">
        <v>9554.93</v>
      </c>
      <c r="DH3" s="13">
        <v>13463.85</v>
      </c>
      <c r="DI3" s="13">
        <v>13093.99</v>
      </c>
      <c r="DJ3" s="17">
        <v>10984.84</v>
      </c>
      <c r="DK3" s="17">
        <v>12579.82</v>
      </c>
      <c r="DL3" s="17">
        <v>2937.06</v>
      </c>
      <c r="DM3" s="17">
        <v>12126.5</v>
      </c>
      <c r="DN3" s="17">
        <v>10875.88</v>
      </c>
      <c r="DO3" s="17">
        <v>13036.77</v>
      </c>
      <c r="DP3" s="17">
        <v>12335.3</v>
      </c>
      <c r="DQ3" s="17">
        <v>9715.63</v>
      </c>
      <c r="DR3" s="17">
        <v>10289.56</v>
      </c>
      <c r="DS3" s="13">
        <v>8536.43</v>
      </c>
      <c r="DT3" s="13">
        <v>9355.24</v>
      </c>
      <c r="DU3" s="13">
        <v>11408.27</v>
      </c>
      <c r="DV3" s="13">
        <v>10271.34</v>
      </c>
      <c r="DW3" s="17">
        <v>3124</v>
      </c>
      <c r="DX3" s="17">
        <v>12765.66</v>
      </c>
      <c r="DY3" s="17">
        <v>12689.87</v>
      </c>
      <c r="DZ3" s="17">
        <v>13699.62</v>
      </c>
      <c r="EA3" s="17">
        <v>12522.24</v>
      </c>
      <c r="EB3" s="17">
        <v>12215.05</v>
      </c>
      <c r="EC3" s="17">
        <v>3876.49</v>
      </c>
      <c r="ED3" s="17">
        <v>13672.29</v>
      </c>
      <c r="EE3" s="17">
        <v>14027.94</v>
      </c>
      <c r="EF3" s="17">
        <v>13011.63</v>
      </c>
      <c r="EG3" s="17">
        <v>13074.31</v>
      </c>
      <c r="EH3" s="17">
        <v>9505.01</v>
      </c>
      <c r="EI3" s="17">
        <v>13910.61</v>
      </c>
      <c r="EJ3" s="17">
        <v>7804.72</v>
      </c>
      <c r="EK3" s="17">
        <v>3994.92</v>
      </c>
      <c r="EL3" s="17">
        <v>13262.7</v>
      </c>
      <c r="EM3" s="26">
        <v>14334.04</v>
      </c>
      <c r="EN3" s="17">
        <v>12759.47</v>
      </c>
      <c r="EO3" s="17">
        <v>13107.83</v>
      </c>
      <c r="EP3" s="13">
        <v>9667.9</v>
      </c>
      <c r="EQ3" s="13">
        <v>11893.29</v>
      </c>
      <c r="ER3" s="13">
        <v>11917.7</v>
      </c>
      <c r="ES3" s="13">
        <v>7734.03</v>
      </c>
      <c r="ET3" s="13">
        <v>7260.31</v>
      </c>
      <c r="EU3" s="15">
        <v>7117.1</v>
      </c>
      <c r="EV3" s="15">
        <v>8539.71</v>
      </c>
      <c r="EW3" s="15">
        <v>4818.46</v>
      </c>
      <c r="EX3" s="13">
        <v>12991.95</v>
      </c>
      <c r="EY3" s="13">
        <v>12845.46</v>
      </c>
      <c r="EZ3" s="13">
        <v>11230.08</v>
      </c>
      <c r="FA3" s="13">
        <v>12342.59</v>
      </c>
      <c r="FB3" s="13">
        <v>10337.3</v>
      </c>
      <c r="FC3" s="13">
        <v>10917.42</v>
      </c>
      <c r="FD3" s="13">
        <v>12040.14</v>
      </c>
      <c r="FE3" s="13">
        <v>10352.24</v>
      </c>
      <c r="FF3" s="13">
        <v>8426.02</v>
      </c>
      <c r="FG3" s="13">
        <v>9728.75</v>
      </c>
      <c r="FH3" s="13">
        <v>12420.94</v>
      </c>
      <c r="FI3" s="13">
        <v>6214.11</v>
      </c>
      <c r="FJ3" s="15">
        <v>6655.04</v>
      </c>
      <c r="FK3" s="13">
        <v>10382.48</v>
      </c>
      <c r="FL3" s="13">
        <v>11245.02</v>
      </c>
      <c r="FM3" s="17">
        <v>12350.24</v>
      </c>
      <c r="FN3" s="17">
        <v>9023.64</v>
      </c>
      <c r="FO3" s="17">
        <v>10127.04</v>
      </c>
      <c r="FP3" s="13">
        <v>9662.43</v>
      </c>
      <c r="FQ3" s="15">
        <v>11902.03</v>
      </c>
      <c r="FR3" s="15">
        <v>7679</v>
      </c>
      <c r="FS3" s="15">
        <v>9724.74</v>
      </c>
      <c r="FT3" s="15">
        <v>11269.43</v>
      </c>
      <c r="FU3" s="15">
        <v>3794.5</v>
      </c>
      <c r="FV3" s="15">
        <v>3329.16</v>
      </c>
      <c r="FW3" s="15">
        <v>12015.73</v>
      </c>
      <c r="FX3" s="13">
        <v>9405.53</v>
      </c>
      <c r="FY3" s="15">
        <v>10825.6</v>
      </c>
      <c r="FZ3" s="15">
        <v>10873.33</v>
      </c>
      <c r="GA3" s="15">
        <v>10847.09</v>
      </c>
      <c r="GB3" s="15">
        <v>12091.16</v>
      </c>
      <c r="GC3" s="15">
        <v>8066.36</v>
      </c>
      <c r="GD3" s="15">
        <v>11321.91</v>
      </c>
      <c r="GE3" s="15">
        <v>10574.16</v>
      </c>
      <c r="GF3" s="15">
        <v>9572.79</v>
      </c>
      <c r="GG3" s="15">
        <v>8383.02</v>
      </c>
      <c r="GH3" s="15">
        <v>1662.76</v>
      </c>
      <c r="GI3" s="15">
        <v>3988.36</v>
      </c>
      <c r="GJ3" s="15">
        <v>9381.48</v>
      </c>
      <c r="GK3" s="12">
        <f t="shared" si="0"/>
        <v>2070795.58</v>
      </c>
    </row>
    <row r="4" ht="15" spans="1:193">
      <c r="A4" s="8"/>
      <c r="B4" s="9" t="s">
        <v>404</v>
      </c>
      <c r="C4" s="7">
        <v>6524</v>
      </c>
      <c r="D4" s="7">
        <v>6486.2</v>
      </c>
      <c r="E4" s="4">
        <v>7500</v>
      </c>
      <c r="F4" s="4">
        <v>3983.6</v>
      </c>
      <c r="G4" s="4">
        <v>5005.4</v>
      </c>
      <c r="H4" s="4">
        <v>7590.4</v>
      </c>
      <c r="I4" s="16">
        <v>7782</v>
      </c>
      <c r="J4" s="16">
        <v>5149.4</v>
      </c>
      <c r="K4" s="16">
        <v>6862</v>
      </c>
      <c r="L4" s="16">
        <v>7183.2</v>
      </c>
      <c r="M4" s="16">
        <v>7989.6</v>
      </c>
      <c r="N4" s="7">
        <v>7372.6</v>
      </c>
      <c r="O4" s="7">
        <v>6399.8</v>
      </c>
      <c r="P4" s="7">
        <v>6940.6</v>
      </c>
      <c r="Q4" s="7">
        <v>6604</v>
      </c>
      <c r="R4" s="4">
        <v>2078</v>
      </c>
      <c r="S4" s="4">
        <v>2438</v>
      </c>
      <c r="T4" s="4">
        <v>7130.2</v>
      </c>
      <c r="U4" s="4">
        <v>7317.4</v>
      </c>
      <c r="V4" s="4">
        <v>6818.6</v>
      </c>
      <c r="W4" s="4">
        <v>6427</v>
      </c>
      <c r="X4" s="4">
        <v>3100.4</v>
      </c>
      <c r="Y4" s="4">
        <v>2389</v>
      </c>
      <c r="Z4" s="4">
        <v>7510.4</v>
      </c>
      <c r="AA4" s="10">
        <v>6523.6</v>
      </c>
      <c r="AB4" s="10">
        <v>6413</v>
      </c>
      <c r="AC4" s="10">
        <v>5670.2</v>
      </c>
      <c r="AD4" s="10">
        <v>4901.8</v>
      </c>
      <c r="AE4" s="10">
        <v>7098</v>
      </c>
      <c r="AF4" s="10">
        <v>6893.2</v>
      </c>
      <c r="AG4" s="10">
        <v>7198.4</v>
      </c>
      <c r="AH4" s="10">
        <v>4458.2</v>
      </c>
      <c r="AI4" s="4">
        <v>1298.4</v>
      </c>
      <c r="AJ4" s="4">
        <v>7129.6</v>
      </c>
      <c r="AK4" s="4">
        <v>4748.6</v>
      </c>
      <c r="AL4" s="4">
        <v>5843.8</v>
      </c>
      <c r="AM4" s="4">
        <v>5999.8</v>
      </c>
      <c r="AN4" s="4">
        <v>6970.6</v>
      </c>
      <c r="AO4" s="4">
        <v>6880.6</v>
      </c>
      <c r="AP4" s="4">
        <v>7542.4</v>
      </c>
      <c r="AQ4" s="4">
        <v>2242.6</v>
      </c>
      <c r="AR4" s="4">
        <v>3229</v>
      </c>
      <c r="AS4" s="4">
        <v>8181.6</v>
      </c>
      <c r="AT4" s="4">
        <v>6655</v>
      </c>
      <c r="AU4" s="4">
        <v>7544.4</v>
      </c>
      <c r="AV4" s="4">
        <v>8294.6</v>
      </c>
      <c r="AW4" s="4">
        <v>2003.6</v>
      </c>
      <c r="AX4" s="4">
        <v>308.4</v>
      </c>
      <c r="AY4" s="4">
        <v>7252.8</v>
      </c>
      <c r="AZ4" s="4">
        <v>7028.4</v>
      </c>
      <c r="BA4" s="4">
        <v>6687.6</v>
      </c>
      <c r="BB4" s="4">
        <v>7820.8</v>
      </c>
      <c r="BC4" s="4">
        <v>7413.6</v>
      </c>
      <c r="BD4" s="4">
        <v>8387.8</v>
      </c>
      <c r="BE4" s="4">
        <v>7818.2</v>
      </c>
      <c r="BF4" s="4">
        <v>7995.2</v>
      </c>
      <c r="BG4" s="4">
        <v>4377.8</v>
      </c>
      <c r="BH4" s="4">
        <v>8151.2</v>
      </c>
      <c r="BI4" s="4">
        <v>7697.6</v>
      </c>
      <c r="BJ4" s="4">
        <v>7834.8</v>
      </c>
      <c r="BK4" s="4">
        <v>8330.2</v>
      </c>
      <c r="BL4" s="4">
        <v>7592</v>
      </c>
      <c r="BM4" s="4">
        <v>5258.4</v>
      </c>
      <c r="BN4" s="4">
        <v>8213.2</v>
      </c>
      <c r="BO4" s="4">
        <v>3708.2</v>
      </c>
      <c r="BP4" s="4">
        <v>6286.4</v>
      </c>
      <c r="BQ4" s="4">
        <v>7693</v>
      </c>
      <c r="BR4" s="4">
        <v>5519.2</v>
      </c>
      <c r="BS4" s="4">
        <v>7777.6</v>
      </c>
      <c r="BT4" s="4">
        <v>7894.4</v>
      </c>
      <c r="BU4" s="4">
        <v>7035.8</v>
      </c>
      <c r="BV4" s="4">
        <v>7748</v>
      </c>
      <c r="BW4" s="4">
        <v>6986</v>
      </c>
      <c r="BX4" s="4">
        <v>7166.2</v>
      </c>
      <c r="BY4" s="4">
        <v>6008.2</v>
      </c>
      <c r="BZ4" s="4">
        <v>5950.4</v>
      </c>
      <c r="CA4" s="4">
        <v>6031.2</v>
      </c>
      <c r="CB4" s="4">
        <v>7800.8</v>
      </c>
      <c r="CC4" s="4">
        <v>7936.8</v>
      </c>
      <c r="CD4" s="4">
        <v>8076.2</v>
      </c>
      <c r="CE4" s="4">
        <v>6190</v>
      </c>
      <c r="CF4" s="4">
        <v>6616.4</v>
      </c>
      <c r="CG4" s="4">
        <v>7699.6</v>
      </c>
      <c r="CH4" s="4">
        <v>7521.6</v>
      </c>
      <c r="CI4" s="4">
        <v>2112</v>
      </c>
      <c r="CJ4" s="10">
        <v>7470.2</v>
      </c>
      <c r="CK4" s="16">
        <v>6266.8</v>
      </c>
      <c r="CL4" s="16">
        <v>7734.8</v>
      </c>
      <c r="CM4" s="16">
        <v>8144.2</v>
      </c>
      <c r="CN4" s="16">
        <v>8012.4</v>
      </c>
      <c r="CO4" s="16">
        <v>7719.4</v>
      </c>
      <c r="CP4" s="16">
        <v>7321.6</v>
      </c>
      <c r="CQ4" s="16">
        <v>7672.6</v>
      </c>
      <c r="CR4" s="16">
        <v>6787.6</v>
      </c>
      <c r="CS4" s="16">
        <v>8020.8</v>
      </c>
      <c r="CT4" s="16">
        <v>6934.6</v>
      </c>
      <c r="CU4" s="16">
        <v>6495.8</v>
      </c>
      <c r="CV4" s="16">
        <v>6640</v>
      </c>
      <c r="CW4" s="16">
        <v>7213.6</v>
      </c>
      <c r="CX4" s="16">
        <v>3031.4</v>
      </c>
      <c r="CY4" s="16">
        <v>7040.4</v>
      </c>
      <c r="CZ4" s="16">
        <v>5965</v>
      </c>
      <c r="DA4" s="16">
        <v>7372</v>
      </c>
      <c r="DB4" s="16">
        <v>471.2</v>
      </c>
      <c r="DC4" s="31">
        <v>0</v>
      </c>
      <c r="DD4" s="10">
        <v>6074.2</v>
      </c>
      <c r="DE4" s="10">
        <v>7326.2</v>
      </c>
      <c r="DF4" s="13">
        <v>5682.2</v>
      </c>
      <c r="DG4" s="13">
        <v>5244.2</v>
      </c>
      <c r="DH4" s="13">
        <v>7389.6</v>
      </c>
      <c r="DI4" s="13">
        <v>7186.6</v>
      </c>
      <c r="DJ4" s="17">
        <v>6029</v>
      </c>
      <c r="DK4" s="17">
        <v>6904.4</v>
      </c>
      <c r="DL4" s="17">
        <v>1612</v>
      </c>
      <c r="DM4" s="17">
        <v>6655.6</v>
      </c>
      <c r="DN4" s="17">
        <v>5969.2</v>
      </c>
      <c r="DO4" s="17">
        <v>7155.2</v>
      </c>
      <c r="DP4" s="17">
        <v>6770.2</v>
      </c>
      <c r="DQ4" s="17">
        <v>5332.4</v>
      </c>
      <c r="DR4" s="17">
        <v>5647.4</v>
      </c>
      <c r="DS4" s="13">
        <v>4685.2</v>
      </c>
      <c r="DT4" s="13">
        <v>5134.6</v>
      </c>
      <c r="DU4" s="13">
        <v>6261.4</v>
      </c>
      <c r="DV4" s="13">
        <v>5637.4</v>
      </c>
      <c r="DW4" s="17">
        <v>1714.6</v>
      </c>
      <c r="DX4" s="17">
        <v>7006.4</v>
      </c>
      <c r="DY4" s="17">
        <v>6964.8</v>
      </c>
      <c r="DZ4" s="17">
        <v>7519</v>
      </c>
      <c r="EA4" s="17">
        <v>6872.8</v>
      </c>
      <c r="EB4" s="17">
        <v>6704.2</v>
      </c>
      <c r="EC4" s="17">
        <v>2127.6</v>
      </c>
      <c r="ED4" s="17">
        <v>7504</v>
      </c>
      <c r="EE4" s="17">
        <v>7699.2</v>
      </c>
      <c r="EF4" s="17">
        <v>7141.4</v>
      </c>
      <c r="EG4" s="17">
        <v>7175.8</v>
      </c>
      <c r="EH4" s="17">
        <v>5216.8</v>
      </c>
      <c r="EI4" s="17">
        <v>7634.8</v>
      </c>
      <c r="EJ4" s="17">
        <v>4283.6</v>
      </c>
      <c r="EK4" s="17">
        <v>2192.6</v>
      </c>
      <c r="EL4" s="17">
        <v>7279.2</v>
      </c>
      <c r="EM4" s="26">
        <v>7867.2</v>
      </c>
      <c r="EN4" s="17">
        <v>7003</v>
      </c>
      <c r="EO4" s="17">
        <v>7194.2</v>
      </c>
      <c r="EP4" s="13">
        <v>5306.2</v>
      </c>
      <c r="EQ4" s="13">
        <v>6527.6</v>
      </c>
      <c r="ER4" s="13">
        <v>6541</v>
      </c>
      <c r="ES4" s="13">
        <v>4244.8</v>
      </c>
      <c r="ET4" s="13">
        <v>3984.8</v>
      </c>
      <c r="EU4" s="15">
        <v>3906.2</v>
      </c>
      <c r="EV4" s="15">
        <v>4687</v>
      </c>
      <c r="EW4" s="15">
        <v>2644.6</v>
      </c>
      <c r="EX4" s="13">
        <v>7130.6</v>
      </c>
      <c r="EY4" s="13">
        <v>7050.2</v>
      </c>
      <c r="EZ4" s="13">
        <v>6163.6</v>
      </c>
      <c r="FA4" s="13">
        <v>6774.2</v>
      </c>
      <c r="FB4" s="13">
        <v>5673.6</v>
      </c>
      <c r="FC4" s="13">
        <v>5992</v>
      </c>
      <c r="FD4" s="13">
        <v>6608.2</v>
      </c>
      <c r="FE4" s="13">
        <v>5681.8</v>
      </c>
      <c r="FF4" s="13">
        <v>4624.6</v>
      </c>
      <c r="FG4" s="13">
        <v>5339.6</v>
      </c>
      <c r="FH4" s="13">
        <v>6817.2</v>
      </c>
      <c r="FI4" s="13">
        <v>3410.6</v>
      </c>
      <c r="FJ4" s="15">
        <v>3652.6</v>
      </c>
      <c r="FK4" s="13">
        <v>5698.4</v>
      </c>
      <c r="FL4" s="13">
        <v>6171.8</v>
      </c>
      <c r="FM4" s="17">
        <v>6778.4</v>
      </c>
      <c r="FN4" s="17">
        <v>4952.6</v>
      </c>
      <c r="FO4" s="17">
        <v>5558.2</v>
      </c>
      <c r="FP4" s="13">
        <v>5303.2</v>
      </c>
      <c r="FQ4" s="15">
        <v>6532.4</v>
      </c>
      <c r="FR4" s="15">
        <v>4214.6</v>
      </c>
      <c r="FS4" s="15">
        <v>5337.4</v>
      </c>
      <c r="FT4" s="15">
        <v>6185.2</v>
      </c>
      <c r="FU4" s="15">
        <v>2082.6</v>
      </c>
      <c r="FV4" s="15">
        <v>1827.2</v>
      </c>
      <c r="FW4" s="15">
        <v>6594.8</v>
      </c>
      <c r="FX4" s="13">
        <v>5162.2</v>
      </c>
      <c r="FY4" s="15">
        <v>5941.6</v>
      </c>
      <c r="FZ4" s="15">
        <v>5967.8</v>
      </c>
      <c r="GA4" s="15">
        <v>5953.4</v>
      </c>
      <c r="GB4" s="15">
        <v>6636.2</v>
      </c>
      <c r="GC4" s="15">
        <v>4427.2</v>
      </c>
      <c r="GD4" s="15">
        <v>6214</v>
      </c>
      <c r="GE4" s="15">
        <v>5803.6</v>
      </c>
      <c r="GF4" s="15">
        <v>5254</v>
      </c>
      <c r="GG4" s="15">
        <v>4601</v>
      </c>
      <c r="GH4" s="15">
        <v>912.6</v>
      </c>
      <c r="GI4" s="15">
        <v>2189</v>
      </c>
      <c r="GJ4" s="15">
        <v>5149</v>
      </c>
      <c r="GK4" s="12">
        <f t="shared" si="0"/>
        <v>1136550.8</v>
      </c>
    </row>
    <row r="5" ht="15" spans="1:193">
      <c r="A5" s="8"/>
      <c r="B5" s="6" t="s">
        <v>22</v>
      </c>
      <c r="C5" s="7">
        <v>20080.87</v>
      </c>
      <c r="D5" s="7">
        <v>19964.52</v>
      </c>
      <c r="E5" s="4">
        <v>18210</v>
      </c>
      <c r="F5" s="4">
        <v>9672.1808</v>
      </c>
      <c r="G5" s="4">
        <v>12153.1112</v>
      </c>
      <c r="H5" s="4">
        <v>18429.4912</v>
      </c>
      <c r="I5" s="16">
        <v>18894.696</v>
      </c>
      <c r="J5" s="16">
        <v>12502.7432</v>
      </c>
      <c r="K5" s="16">
        <v>16660.936</v>
      </c>
      <c r="L5" s="16">
        <v>17440.8096</v>
      </c>
      <c r="M5" s="16">
        <v>19398.7488</v>
      </c>
      <c r="N5" s="7">
        <v>22692.86</v>
      </c>
      <c r="O5" s="7">
        <v>19698.58</v>
      </c>
      <c r="P5" s="7">
        <v>21363.17</v>
      </c>
      <c r="Q5" s="7">
        <v>20327.11</v>
      </c>
      <c r="R5" s="4">
        <v>5045.384</v>
      </c>
      <c r="S5" s="4">
        <v>5919.464</v>
      </c>
      <c r="T5" s="4">
        <v>17312.1256</v>
      </c>
      <c r="U5" s="4">
        <v>17766.6472</v>
      </c>
      <c r="V5" s="4">
        <v>16555.5608</v>
      </c>
      <c r="W5" s="4">
        <v>15604.756</v>
      </c>
      <c r="X5" s="4">
        <v>7527.7712</v>
      </c>
      <c r="Y5" s="4">
        <v>5800.492</v>
      </c>
      <c r="Z5" s="4">
        <v>18235.2512</v>
      </c>
      <c r="AA5" s="10">
        <v>20079.64</v>
      </c>
      <c r="AB5" s="10">
        <v>19739.21</v>
      </c>
      <c r="AC5" s="10">
        <v>17452.88</v>
      </c>
      <c r="AD5" s="10">
        <v>15087.74</v>
      </c>
      <c r="AE5" s="10">
        <v>21847.64</v>
      </c>
      <c r="AF5" s="10">
        <v>21217.27</v>
      </c>
      <c r="AG5" s="10">
        <v>22156.68</v>
      </c>
      <c r="AH5" s="10">
        <v>13722.34</v>
      </c>
      <c r="AI5" s="4">
        <v>3152.5152</v>
      </c>
      <c r="AJ5" s="4">
        <v>17310.6688</v>
      </c>
      <c r="AK5" s="4">
        <v>11529.6008</v>
      </c>
      <c r="AL5" s="4">
        <v>14188.7464</v>
      </c>
      <c r="AM5" s="4">
        <v>14567.5144</v>
      </c>
      <c r="AN5" s="4">
        <v>16924.6168</v>
      </c>
      <c r="AO5" s="4">
        <v>16706.0968</v>
      </c>
      <c r="AP5" s="4">
        <v>18312.9472</v>
      </c>
      <c r="AQ5" s="4">
        <v>5445.0328</v>
      </c>
      <c r="AR5" s="4">
        <v>7840.012</v>
      </c>
      <c r="AS5" s="4">
        <v>19864.9248</v>
      </c>
      <c r="AT5" s="4">
        <v>16158.34</v>
      </c>
      <c r="AU5" s="4">
        <v>18317.8032</v>
      </c>
      <c r="AV5" s="4">
        <v>20139.19</v>
      </c>
      <c r="AW5" s="4">
        <v>4864.7408</v>
      </c>
      <c r="AX5" s="4">
        <v>748.7952</v>
      </c>
      <c r="AY5" s="4">
        <v>17609.7984</v>
      </c>
      <c r="AZ5" s="4">
        <v>17064.9552</v>
      </c>
      <c r="BA5" s="4">
        <v>16237.4928</v>
      </c>
      <c r="BB5" s="4">
        <v>18988.9024</v>
      </c>
      <c r="BC5" s="4">
        <v>18000.2208</v>
      </c>
      <c r="BD5" s="4">
        <v>20365.5784</v>
      </c>
      <c r="BE5" s="4">
        <v>18982.5896</v>
      </c>
      <c r="BF5" s="4">
        <v>19412.3456</v>
      </c>
      <c r="BG5" s="4">
        <v>10629.2984</v>
      </c>
      <c r="BH5" s="4">
        <v>19791.1136</v>
      </c>
      <c r="BI5" s="4">
        <v>18689.7728</v>
      </c>
      <c r="BJ5" s="4">
        <v>19022.8944</v>
      </c>
      <c r="BK5" s="4">
        <v>20225.7256</v>
      </c>
      <c r="BL5" s="4">
        <v>18433.376</v>
      </c>
      <c r="BM5" s="4">
        <v>12767.3952</v>
      </c>
      <c r="BN5" s="4">
        <v>19941.6496</v>
      </c>
      <c r="BO5" s="4">
        <v>9003.5096</v>
      </c>
      <c r="BP5" s="4">
        <v>15263.3792</v>
      </c>
      <c r="BQ5" s="4">
        <v>18678.604</v>
      </c>
      <c r="BR5" s="4">
        <v>13400.6176</v>
      </c>
      <c r="BS5" s="4">
        <v>18884.0128</v>
      </c>
      <c r="BT5" s="4">
        <v>19167.6032</v>
      </c>
      <c r="BU5" s="4">
        <v>17082.9224</v>
      </c>
      <c r="BV5" s="4">
        <v>18812.144</v>
      </c>
      <c r="BW5" s="4">
        <v>16962.008</v>
      </c>
      <c r="BX5" s="4">
        <v>17399.5336</v>
      </c>
      <c r="BY5" s="4">
        <v>14587.9096</v>
      </c>
      <c r="BZ5" s="4">
        <v>14447.5712</v>
      </c>
      <c r="CA5" s="4">
        <v>14643.7536</v>
      </c>
      <c r="CB5" s="4">
        <v>18940.3424</v>
      </c>
      <c r="CC5" s="4">
        <v>19270.5504</v>
      </c>
      <c r="CD5" s="4">
        <v>19609.0136</v>
      </c>
      <c r="CE5" s="4">
        <v>15029.32</v>
      </c>
      <c r="CF5" s="4">
        <v>16064.6192</v>
      </c>
      <c r="CG5" s="4">
        <v>18694.6288</v>
      </c>
      <c r="CH5" s="4">
        <v>18262.4448</v>
      </c>
      <c r="CI5" s="4">
        <v>5127.936</v>
      </c>
      <c r="CJ5" s="10">
        <v>22993.28</v>
      </c>
      <c r="CK5" s="16">
        <v>15215.7904</v>
      </c>
      <c r="CL5" s="16">
        <v>18780.0944</v>
      </c>
      <c r="CM5" s="16">
        <v>19774.1176</v>
      </c>
      <c r="CN5" s="16">
        <v>19454.1072</v>
      </c>
      <c r="CO5" s="16">
        <v>18742.7032</v>
      </c>
      <c r="CP5" s="16">
        <v>17776.8448</v>
      </c>
      <c r="CQ5" s="16">
        <v>18629.0728</v>
      </c>
      <c r="CR5" s="16">
        <v>16480.2928</v>
      </c>
      <c r="CS5" s="16">
        <v>19474.5024</v>
      </c>
      <c r="CT5" s="16">
        <v>16837.2088</v>
      </c>
      <c r="CU5" s="16">
        <v>15771.8024</v>
      </c>
      <c r="CV5" s="16">
        <v>16121.92</v>
      </c>
      <c r="CW5" s="16">
        <v>17514.6208</v>
      </c>
      <c r="CX5" s="16">
        <v>7360.2392</v>
      </c>
      <c r="CY5" s="16">
        <v>17094.0912</v>
      </c>
      <c r="CZ5" s="16">
        <v>14483.02</v>
      </c>
      <c r="DA5" s="16">
        <v>17899.216</v>
      </c>
      <c r="DB5" s="16">
        <v>1144.0736</v>
      </c>
      <c r="DC5" s="16">
        <v>0</v>
      </c>
      <c r="DD5" s="10">
        <v>18696.39</v>
      </c>
      <c r="DE5" s="10">
        <v>22550.04</v>
      </c>
      <c r="DF5" s="13">
        <v>17489.81</v>
      </c>
      <c r="DG5" s="13">
        <v>16141.65</v>
      </c>
      <c r="DH5" s="13">
        <v>22745.19</v>
      </c>
      <c r="DI5" s="13">
        <v>22120.35</v>
      </c>
      <c r="DJ5" s="17">
        <v>14638.412</v>
      </c>
      <c r="DK5" s="17">
        <v>16763.8832</v>
      </c>
      <c r="DL5" s="17">
        <v>3913.936</v>
      </c>
      <c r="DM5" s="17">
        <v>16159.7968</v>
      </c>
      <c r="DN5" s="17">
        <v>14493.2176</v>
      </c>
      <c r="DO5" s="17">
        <v>17372.8256</v>
      </c>
      <c r="DP5" s="17">
        <v>16438.0456</v>
      </c>
      <c r="DQ5" s="17">
        <v>12947.0672</v>
      </c>
      <c r="DR5" s="17">
        <v>13711.8872</v>
      </c>
      <c r="DS5" s="13">
        <v>14421.05</v>
      </c>
      <c r="DT5" s="13">
        <v>15804.3</v>
      </c>
      <c r="DU5" s="13">
        <v>19272.59</v>
      </c>
      <c r="DV5" s="13">
        <v>17351.92</v>
      </c>
      <c r="DW5" s="17">
        <v>4163.0488</v>
      </c>
      <c r="DX5" s="17">
        <v>17011.5392</v>
      </c>
      <c r="DY5" s="17">
        <v>16910.5344</v>
      </c>
      <c r="DZ5" s="17">
        <v>18256.132</v>
      </c>
      <c r="EA5" s="17">
        <v>16687.1584</v>
      </c>
      <c r="EB5" s="17">
        <v>16277.7976</v>
      </c>
      <c r="EC5" s="17">
        <v>5165.8128</v>
      </c>
      <c r="ED5" s="17">
        <v>18219.712</v>
      </c>
      <c r="EE5" s="17">
        <v>18693.6576</v>
      </c>
      <c r="EF5" s="17">
        <v>17339.3192</v>
      </c>
      <c r="EG5" s="17">
        <v>17422.8424</v>
      </c>
      <c r="EH5" s="17">
        <v>12666.3904</v>
      </c>
      <c r="EI5" s="17">
        <v>18537.2944</v>
      </c>
      <c r="EJ5" s="17">
        <v>10400.5808</v>
      </c>
      <c r="EK5" s="17">
        <v>5323.6328</v>
      </c>
      <c r="EL5" s="17">
        <v>17673.8976</v>
      </c>
      <c r="EM5" s="26">
        <v>19101.5616</v>
      </c>
      <c r="EN5" s="17">
        <v>17003.284</v>
      </c>
      <c r="EO5" s="17">
        <v>17467.5176</v>
      </c>
      <c r="EP5" s="13">
        <v>16332.48</v>
      </c>
      <c r="EQ5" s="13">
        <v>20091.95</v>
      </c>
      <c r="ER5" s="13">
        <v>20133.2</v>
      </c>
      <c r="ES5" s="13">
        <v>13065.49</v>
      </c>
      <c r="ET5" s="13">
        <v>12265.21</v>
      </c>
      <c r="EU5" s="15">
        <v>9484.2536</v>
      </c>
      <c r="EV5" s="15">
        <v>11380.036</v>
      </c>
      <c r="EW5" s="15">
        <v>6421.0888</v>
      </c>
      <c r="EX5" s="13">
        <v>21947.99</v>
      </c>
      <c r="EY5" s="13">
        <v>21700.52</v>
      </c>
      <c r="EZ5" s="13">
        <v>18971.56</v>
      </c>
      <c r="FA5" s="13">
        <v>20850.99</v>
      </c>
      <c r="FB5" s="13">
        <v>17463.34</v>
      </c>
      <c r="FC5" s="13">
        <v>18443.38</v>
      </c>
      <c r="FD5" s="13">
        <v>20340.04</v>
      </c>
      <c r="FE5" s="13">
        <v>17488.58</v>
      </c>
      <c r="FF5" s="13">
        <v>14234.52</v>
      </c>
      <c r="FG5" s="13">
        <v>16435.29</v>
      </c>
      <c r="FH5" s="13">
        <v>20983.34</v>
      </c>
      <c r="FI5" s="13">
        <v>10497.83</v>
      </c>
      <c r="FJ5" s="15">
        <v>8868.5128</v>
      </c>
      <c r="FK5" s="13">
        <v>17539.68</v>
      </c>
      <c r="FL5" s="13">
        <v>18996.8</v>
      </c>
      <c r="FM5" s="17">
        <v>16457.9552</v>
      </c>
      <c r="FN5" s="17">
        <v>12024.9128</v>
      </c>
      <c r="FO5" s="17">
        <v>13495.3096</v>
      </c>
      <c r="FP5" s="13">
        <v>16323.25</v>
      </c>
      <c r="FQ5" s="15">
        <v>15860.6672</v>
      </c>
      <c r="FR5" s="15">
        <v>10233.0488</v>
      </c>
      <c r="FS5" s="15">
        <v>12959.2072</v>
      </c>
      <c r="FT5" s="15">
        <v>15017.6656</v>
      </c>
      <c r="FU5" s="15">
        <v>5056.5528</v>
      </c>
      <c r="FV5" s="15">
        <v>4436.4416</v>
      </c>
      <c r="FW5" s="15">
        <v>16012.1744</v>
      </c>
      <c r="FX5" s="13">
        <v>15889.25</v>
      </c>
      <c r="FY5" s="15">
        <v>14426.2048</v>
      </c>
      <c r="FZ5" s="15">
        <v>14489.8184</v>
      </c>
      <c r="GA5" s="15">
        <v>14454.8552</v>
      </c>
      <c r="GB5" s="15">
        <v>16112.6936</v>
      </c>
      <c r="GC5" s="15">
        <v>10749.2416</v>
      </c>
      <c r="GD5" s="15">
        <v>15087.592</v>
      </c>
      <c r="GE5" s="15">
        <v>14091.1408</v>
      </c>
      <c r="GF5" s="15">
        <v>12756.712</v>
      </c>
      <c r="GG5" s="15">
        <v>11171.228</v>
      </c>
      <c r="GH5" s="15">
        <v>2215.7928</v>
      </c>
      <c r="GI5" s="15">
        <v>5314.892</v>
      </c>
      <c r="GJ5" s="15">
        <v>12501.772</v>
      </c>
      <c r="GK5" s="39">
        <f t="shared" si="0"/>
        <v>2940103.2888</v>
      </c>
    </row>
    <row r="6" hidden="1" spans="1:193">
      <c r="A6" s="8"/>
      <c r="B6" s="6" t="s">
        <v>23</v>
      </c>
      <c r="C6" s="10">
        <f t="shared" ref="C6:BN6" si="1">C3+C4+C5</f>
        <v>38491.6</v>
      </c>
      <c r="D6" s="10">
        <f t="shared" si="1"/>
        <v>38268.58</v>
      </c>
      <c r="E6" s="10">
        <f t="shared" si="1"/>
        <v>39375</v>
      </c>
      <c r="F6" s="10">
        <f t="shared" si="1"/>
        <v>20913.9008</v>
      </c>
      <c r="G6" s="10">
        <f t="shared" si="1"/>
        <v>26278.3512</v>
      </c>
      <c r="H6" s="10">
        <f t="shared" si="1"/>
        <v>39849.6012</v>
      </c>
      <c r="I6" s="10">
        <f t="shared" si="1"/>
        <v>40855.496</v>
      </c>
      <c r="J6" s="10">
        <f t="shared" si="1"/>
        <v>27034.3532</v>
      </c>
      <c r="K6" s="10">
        <f t="shared" si="1"/>
        <v>36025.496</v>
      </c>
      <c r="L6" s="10">
        <f t="shared" si="1"/>
        <v>37711.7996</v>
      </c>
      <c r="M6" s="10">
        <f t="shared" si="1"/>
        <v>41945.3988</v>
      </c>
      <c r="N6" s="10">
        <f t="shared" si="1"/>
        <v>43498.34</v>
      </c>
      <c r="O6" s="10">
        <f t="shared" si="1"/>
        <v>37758.82</v>
      </c>
      <c r="P6" s="10">
        <f t="shared" si="1"/>
        <v>40949.54</v>
      </c>
      <c r="Q6" s="10">
        <f t="shared" si="1"/>
        <v>38963.6</v>
      </c>
      <c r="R6" s="10">
        <f t="shared" si="1"/>
        <v>10909.504</v>
      </c>
      <c r="S6" s="10">
        <f t="shared" si="1"/>
        <v>12799.504</v>
      </c>
      <c r="T6" s="10">
        <f t="shared" si="1"/>
        <v>37433.5456</v>
      </c>
      <c r="U6" s="10">
        <f t="shared" si="1"/>
        <v>38416.3472</v>
      </c>
      <c r="V6" s="10">
        <f t="shared" si="1"/>
        <v>35797.6508</v>
      </c>
      <c r="W6" s="10">
        <f t="shared" si="1"/>
        <v>33741.746</v>
      </c>
      <c r="X6" s="10">
        <f t="shared" si="1"/>
        <v>16277.1012</v>
      </c>
      <c r="Y6" s="10">
        <f t="shared" si="1"/>
        <v>12542.252</v>
      </c>
      <c r="Z6" s="10">
        <f t="shared" si="1"/>
        <v>39429.6012</v>
      </c>
      <c r="AA6" s="10">
        <f t="shared" si="1"/>
        <v>38489.24</v>
      </c>
      <c r="AB6" s="10">
        <f t="shared" si="1"/>
        <v>37836.7</v>
      </c>
      <c r="AC6" s="10">
        <f t="shared" si="1"/>
        <v>33454.18</v>
      </c>
      <c r="AD6" s="10">
        <f t="shared" si="1"/>
        <v>28920.62</v>
      </c>
      <c r="AE6" s="10">
        <f t="shared" si="1"/>
        <v>41878.2</v>
      </c>
      <c r="AF6" s="10">
        <f t="shared" si="1"/>
        <v>40669.88</v>
      </c>
      <c r="AG6" s="10">
        <f t="shared" si="1"/>
        <v>42470.56</v>
      </c>
      <c r="AH6" s="10">
        <f t="shared" si="1"/>
        <v>26303.38</v>
      </c>
      <c r="AI6" s="10">
        <f t="shared" si="1"/>
        <v>6816.5952</v>
      </c>
      <c r="AJ6" s="10">
        <f t="shared" si="1"/>
        <v>37430.3988</v>
      </c>
      <c r="AK6" s="10">
        <f t="shared" si="1"/>
        <v>24930.1508</v>
      </c>
      <c r="AL6" s="10">
        <f t="shared" si="1"/>
        <v>30679.9464</v>
      </c>
      <c r="AM6" s="10">
        <f t="shared" si="1"/>
        <v>31498.9544</v>
      </c>
      <c r="AN6" s="10">
        <f t="shared" si="1"/>
        <v>36595.6468</v>
      </c>
      <c r="AO6" s="10">
        <f t="shared" si="1"/>
        <v>36123.1468</v>
      </c>
      <c r="AP6" s="10">
        <f t="shared" si="1"/>
        <v>39597.5972</v>
      </c>
      <c r="AQ6" s="10">
        <f t="shared" si="1"/>
        <v>11773.6528</v>
      </c>
      <c r="AR6" s="10">
        <f t="shared" si="1"/>
        <v>16952.252</v>
      </c>
      <c r="AS6" s="10">
        <f t="shared" si="1"/>
        <v>42953.4048</v>
      </c>
      <c r="AT6" s="10">
        <f t="shared" si="1"/>
        <v>34938.75</v>
      </c>
      <c r="AU6" s="10">
        <f t="shared" si="1"/>
        <v>39608.1032</v>
      </c>
      <c r="AV6" s="10">
        <f t="shared" si="1"/>
        <v>43546.55</v>
      </c>
      <c r="AW6" s="10">
        <f t="shared" si="1"/>
        <v>10518.9008</v>
      </c>
      <c r="AX6" s="10">
        <f t="shared" si="1"/>
        <v>1619.0952</v>
      </c>
      <c r="AY6" s="10">
        <f t="shared" si="1"/>
        <v>38077.1984</v>
      </c>
      <c r="AZ6" s="10">
        <f t="shared" si="1"/>
        <v>36899.0952</v>
      </c>
      <c r="BA6" s="10">
        <f t="shared" si="1"/>
        <v>35109.9028</v>
      </c>
      <c r="BB6" s="10">
        <f t="shared" si="1"/>
        <v>41059.2024</v>
      </c>
      <c r="BC6" s="10">
        <f t="shared" si="1"/>
        <v>38921.4008</v>
      </c>
      <c r="BD6" s="10">
        <f t="shared" si="1"/>
        <v>44035.9484</v>
      </c>
      <c r="BE6" s="10">
        <f t="shared" si="1"/>
        <v>41045.5496</v>
      </c>
      <c r="BF6" s="10">
        <f t="shared" si="1"/>
        <v>41974.7956</v>
      </c>
      <c r="BG6" s="10">
        <f t="shared" si="1"/>
        <v>22983.4484</v>
      </c>
      <c r="BH6" s="10">
        <f t="shared" si="1"/>
        <v>42793.8036</v>
      </c>
      <c r="BI6" s="10">
        <f t="shared" si="1"/>
        <v>40412.4028</v>
      </c>
      <c r="BJ6" s="10">
        <f t="shared" si="1"/>
        <v>41132.7044</v>
      </c>
      <c r="BK6" s="10">
        <f t="shared" si="1"/>
        <v>43733.5456</v>
      </c>
      <c r="BL6" s="10">
        <f t="shared" si="1"/>
        <v>39857.996</v>
      </c>
      <c r="BM6" s="10">
        <f t="shared" si="1"/>
        <v>27606.5952</v>
      </c>
      <c r="BN6" s="10">
        <f t="shared" si="1"/>
        <v>43119.2996</v>
      </c>
      <c r="BO6" s="10">
        <f t="shared" ref="BO6:DZ6" si="2">BO3+BO4+BO5</f>
        <v>19468.0496</v>
      </c>
      <c r="BP6" s="10">
        <f t="shared" si="2"/>
        <v>33003.5992</v>
      </c>
      <c r="BQ6" s="10">
        <f t="shared" si="2"/>
        <v>40388.254</v>
      </c>
      <c r="BR6" s="10">
        <f t="shared" si="2"/>
        <v>28975.7976</v>
      </c>
      <c r="BS6" s="10">
        <f t="shared" si="2"/>
        <v>40832.4028</v>
      </c>
      <c r="BT6" s="10">
        <f t="shared" si="2"/>
        <v>41445.6032</v>
      </c>
      <c r="BU6" s="10">
        <f t="shared" si="2"/>
        <v>36937.9524</v>
      </c>
      <c r="BV6" s="10">
        <f t="shared" si="2"/>
        <v>40677.004</v>
      </c>
      <c r="BW6" s="10">
        <f t="shared" si="2"/>
        <v>36676.498</v>
      </c>
      <c r="BX6" s="10">
        <f t="shared" si="2"/>
        <v>37622.5536</v>
      </c>
      <c r="BY6" s="10">
        <f t="shared" si="2"/>
        <v>31543.0496</v>
      </c>
      <c r="BZ6" s="10">
        <f t="shared" si="2"/>
        <v>31239.6012</v>
      </c>
      <c r="CA6" s="10">
        <f t="shared" si="2"/>
        <v>31663.8036</v>
      </c>
      <c r="CB6" s="10">
        <f t="shared" si="2"/>
        <v>40954.2024</v>
      </c>
      <c r="CC6" s="10">
        <f t="shared" si="2"/>
        <v>41668.2004</v>
      </c>
      <c r="CD6" s="10">
        <f t="shared" si="2"/>
        <v>42400.0536</v>
      </c>
      <c r="CE6" s="10">
        <f t="shared" si="2"/>
        <v>32497.5</v>
      </c>
      <c r="CF6" s="10">
        <f t="shared" si="2"/>
        <v>34736.0992</v>
      </c>
      <c r="CG6" s="10">
        <f t="shared" si="2"/>
        <v>40422.8988</v>
      </c>
      <c r="CH6" s="10">
        <f t="shared" si="2"/>
        <v>39488.4048</v>
      </c>
      <c r="CI6" s="10">
        <f t="shared" si="2"/>
        <v>11087.996</v>
      </c>
      <c r="CJ6" s="10">
        <f t="shared" si="2"/>
        <v>44074.18</v>
      </c>
      <c r="CK6" s="10">
        <f t="shared" si="2"/>
        <v>32900.7004</v>
      </c>
      <c r="CL6" s="10">
        <f t="shared" si="2"/>
        <v>40607.7044</v>
      </c>
      <c r="CM6" s="10">
        <f t="shared" si="2"/>
        <v>42757.0476</v>
      </c>
      <c r="CN6" s="10">
        <f t="shared" si="2"/>
        <v>42065.0972</v>
      </c>
      <c r="CO6" s="10">
        <f t="shared" si="2"/>
        <v>40526.8532</v>
      </c>
      <c r="CP6" s="10">
        <f t="shared" si="2"/>
        <v>38438.4048</v>
      </c>
      <c r="CQ6" s="10">
        <f t="shared" si="2"/>
        <v>40281.1528</v>
      </c>
      <c r="CR6" s="10">
        <f t="shared" si="2"/>
        <v>35634.9028</v>
      </c>
      <c r="CS6" s="10">
        <f t="shared" si="2"/>
        <v>42109.2024</v>
      </c>
      <c r="CT6" s="10">
        <f t="shared" si="2"/>
        <v>36406.6488</v>
      </c>
      <c r="CU6" s="10">
        <f t="shared" si="2"/>
        <v>34102.9524</v>
      </c>
      <c r="CV6" s="10">
        <f t="shared" si="2"/>
        <v>34860</v>
      </c>
      <c r="CW6" s="10">
        <f t="shared" si="2"/>
        <v>37871.4008</v>
      </c>
      <c r="CX6" s="10">
        <f t="shared" si="2"/>
        <v>15914.8492</v>
      </c>
      <c r="CY6" s="10">
        <f t="shared" si="2"/>
        <v>36962.1012</v>
      </c>
      <c r="CZ6" s="10">
        <f t="shared" si="2"/>
        <v>31316.25</v>
      </c>
      <c r="DA6" s="10">
        <f t="shared" si="2"/>
        <v>38702.996</v>
      </c>
      <c r="DB6" s="10">
        <f t="shared" si="2"/>
        <v>2473.8036</v>
      </c>
      <c r="DC6" s="10">
        <f t="shared" si="2"/>
        <v>0</v>
      </c>
      <c r="DD6" s="10">
        <f t="shared" si="2"/>
        <v>35837.78</v>
      </c>
      <c r="DE6" s="10">
        <f t="shared" si="2"/>
        <v>43224.58</v>
      </c>
      <c r="DF6" s="10">
        <f t="shared" si="2"/>
        <v>33524.98</v>
      </c>
      <c r="DG6" s="10">
        <f t="shared" si="2"/>
        <v>30940.78</v>
      </c>
      <c r="DH6" s="10">
        <f t="shared" si="2"/>
        <v>43598.64</v>
      </c>
      <c r="DI6" s="10">
        <f t="shared" si="2"/>
        <v>42400.94</v>
      </c>
      <c r="DJ6" s="10">
        <f t="shared" si="2"/>
        <v>31652.252</v>
      </c>
      <c r="DK6" s="10">
        <f t="shared" si="2"/>
        <v>36248.1032</v>
      </c>
      <c r="DL6" s="10">
        <f t="shared" si="2"/>
        <v>8462.996</v>
      </c>
      <c r="DM6" s="10">
        <f t="shared" si="2"/>
        <v>34941.8968</v>
      </c>
      <c r="DN6" s="10">
        <f t="shared" si="2"/>
        <v>31338.2976</v>
      </c>
      <c r="DO6" s="10">
        <f t="shared" si="2"/>
        <v>37564.7956</v>
      </c>
      <c r="DP6" s="10">
        <f t="shared" si="2"/>
        <v>35543.5456</v>
      </c>
      <c r="DQ6" s="10">
        <f t="shared" si="2"/>
        <v>27995.0972</v>
      </c>
      <c r="DR6" s="10">
        <f t="shared" si="2"/>
        <v>29648.8472</v>
      </c>
      <c r="DS6" s="10">
        <f t="shared" si="2"/>
        <v>27642.68</v>
      </c>
      <c r="DT6" s="10">
        <f t="shared" si="2"/>
        <v>30294.14</v>
      </c>
      <c r="DU6" s="10">
        <f t="shared" si="2"/>
        <v>36942.26</v>
      </c>
      <c r="DV6" s="10">
        <f t="shared" si="2"/>
        <v>33260.66</v>
      </c>
      <c r="DW6" s="10">
        <f t="shared" si="2"/>
        <v>9001.6488</v>
      </c>
      <c r="DX6" s="10">
        <f t="shared" si="2"/>
        <v>36783.5992</v>
      </c>
      <c r="DY6" s="10">
        <f t="shared" si="2"/>
        <v>36565.2044</v>
      </c>
      <c r="DZ6" s="10">
        <f t="shared" si="2"/>
        <v>39474.752</v>
      </c>
      <c r="EA6" s="10">
        <f t="shared" ref="EA6:GK6" si="3">EA3+EA4+EA5</f>
        <v>36082.1984</v>
      </c>
      <c r="EB6" s="10">
        <f t="shared" si="3"/>
        <v>35197.0476</v>
      </c>
      <c r="EC6" s="10">
        <f t="shared" si="3"/>
        <v>11169.9028</v>
      </c>
      <c r="ED6" s="10">
        <f t="shared" si="3"/>
        <v>39396.002</v>
      </c>
      <c r="EE6" s="10">
        <f t="shared" si="3"/>
        <v>40420.7976</v>
      </c>
      <c r="EF6" s="10">
        <f t="shared" si="3"/>
        <v>37492.3492</v>
      </c>
      <c r="EG6" s="10">
        <f t="shared" si="3"/>
        <v>37672.9524</v>
      </c>
      <c r="EH6" s="10">
        <f t="shared" si="3"/>
        <v>27388.2004</v>
      </c>
      <c r="EI6" s="10">
        <f t="shared" si="3"/>
        <v>40082.7044</v>
      </c>
      <c r="EJ6" s="10">
        <f t="shared" si="3"/>
        <v>22488.9008</v>
      </c>
      <c r="EK6" s="10">
        <f t="shared" si="3"/>
        <v>11511.1528</v>
      </c>
      <c r="EL6" s="10">
        <f t="shared" si="3"/>
        <v>38215.7976</v>
      </c>
      <c r="EM6" s="10">
        <f t="shared" si="3"/>
        <v>41302.8016</v>
      </c>
      <c r="EN6" s="10">
        <f t="shared" si="3"/>
        <v>36765.754</v>
      </c>
      <c r="EO6" s="10">
        <f t="shared" si="3"/>
        <v>37769.5476</v>
      </c>
      <c r="EP6" s="10">
        <f t="shared" si="3"/>
        <v>31306.58</v>
      </c>
      <c r="EQ6" s="10">
        <f t="shared" si="3"/>
        <v>38512.84</v>
      </c>
      <c r="ER6" s="10">
        <f t="shared" si="3"/>
        <v>38591.9</v>
      </c>
      <c r="ES6" s="10">
        <f t="shared" si="3"/>
        <v>25044.32</v>
      </c>
      <c r="ET6" s="10">
        <f t="shared" si="3"/>
        <v>23510.32</v>
      </c>
      <c r="EU6" s="10">
        <f t="shared" si="3"/>
        <v>20507.5536</v>
      </c>
      <c r="EV6" s="10">
        <f t="shared" si="3"/>
        <v>24606.746</v>
      </c>
      <c r="EW6" s="10">
        <f t="shared" si="3"/>
        <v>13884.1488</v>
      </c>
      <c r="EX6" s="10">
        <f t="shared" si="3"/>
        <v>42070.54</v>
      </c>
      <c r="EY6" s="10">
        <f t="shared" si="3"/>
        <v>41596.18</v>
      </c>
      <c r="EZ6" s="10">
        <f t="shared" si="3"/>
        <v>36365.24</v>
      </c>
      <c r="FA6" s="10">
        <f t="shared" si="3"/>
        <v>39967.78</v>
      </c>
      <c r="FB6" s="10">
        <f t="shared" si="3"/>
        <v>33474.24</v>
      </c>
      <c r="FC6" s="10">
        <f t="shared" si="3"/>
        <v>35352.8</v>
      </c>
      <c r="FD6" s="10">
        <f t="shared" si="3"/>
        <v>38988.38</v>
      </c>
      <c r="FE6" s="10">
        <f t="shared" si="3"/>
        <v>33522.62</v>
      </c>
      <c r="FF6" s="10">
        <f t="shared" si="3"/>
        <v>27285.14</v>
      </c>
      <c r="FG6" s="10">
        <f t="shared" si="3"/>
        <v>31503.64</v>
      </c>
      <c r="FH6" s="10">
        <f t="shared" si="3"/>
        <v>40221.48</v>
      </c>
      <c r="FI6" s="10">
        <f t="shared" si="3"/>
        <v>20122.54</v>
      </c>
      <c r="FJ6" s="10">
        <f t="shared" si="3"/>
        <v>19176.1528</v>
      </c>
      <c r="FK6" s="10">
        <f t="shared" si="3"/>
        <v>33620.56</v>
      </c>
      <c r="FL6" s="10">
        <f t="shared" si="3"/>
        <v>36413.62</v>
      </c>
      <c r="FM6" s="10">
        <f t="shared" si="3"/>
        <v>35586.5952</v>
      </c>
      <c r="FN6" s="10">
        <f t="shared" si="3"/>
        <v>26001.1528</v>
      </c>
      <c r="FO6" s="10">
        <f t="shared" si="3"/>
        <v>29180.5496</v>
      </c>
      <c r="FP6" s="10">
        <f t="shared" si="3"/>
        <v>31288.88</v>
      </c>
      <c r="FQ6" s="10">
        <f t="shared" si="3"/>
        <v>34295.0972</v>
      </c>
      <c r="FR6" s="10">
        <f t="shared" si="3"/>
        <v>22126.6488</v>
      </c>
      <c r="FS6" s="10">
        <f t="shared" si="3"/>
        <v>28021.3472</v>
      </c>
      <c r="FT6" s="10">
        <f t="shared" si="3"/>
        <v>32472.2956</v>
      </c>
      <c r="FU6" s="10">
        <f t="shared" si="3"/>
        <v>10933.6528</v>
      </c>
      <c r="FV6" s="10">
        <f t="shared" si="3"/>
        <v>9592.8016</v>
      </c>
      <c r="FW6" s="10">
        <f t="shared" si="3"/>
        <v>34622.7044</v>
      </c>
      <c r="FX6" s="10">
        <f t="shared" si="3"/>
        <v>30456.98</v>
      </c>
      <c r="FY6" s="10">
        <f t="shared" si="3"/>
        <v>31193.4048</v>
      </c>
      <c r="FZ6" s="10">
        <f t="shared" si="3"/>
        <v>31330.9484</v>
      </c>
      <c r="GA6" s="10">
        <f t="shared" si="3"/>
        <v>31255.3452</v>
      </c>
      <c r="GB6" s="10">
        <f t="shared" si="3"/>
        <v>34840.0536</v>
      </c>
      <c r="GC6" s="10">
        <f t="shared" si="3"/>
        <v>23242.8016</v>
      </c>
      <c r="GD6" s="10">
        <f t="shared" si="3"/>
        <v>32623.502</v>
      </c>
      <c r="GE6" s="10">
        <f t="shared" si="3"/>
        <v>30468.9008</v>
      </c>
      <c r="GF6" s="10">
        <f t="shared" si="3"/>
        <v>27583.502</v>
      </c>
      <c r="GG6" s="10">
        <f t="shared" si="3"/>
        <v>24155.248</v>
      </c>
      <c r="GH6" s="10">
        <f t="shared" si="3"/>
        <v>4791.1528</v>
      </c>
      <c r="GI6" s="10">
        <f t="shared" si="3"/>
        <v>11492.252</v>
      </c>
      <c r="GJ6" s="10">
        <f t="shared" si="3"/>
        <v>27032.252</v>
      </c>
      <c r="GK6" s="10">
        <f t="shared" si="3"/>
        <v>6147449.6688</v>
      </c>
    </row>
    <row r="7" hidden="1" spans="1:193">
      <c r="A7" s="5" t="s">
        <v>8</v>
      </c>
      <c r="B7" s="6" t="s">
        <v>20</v>
      </c>
      <c r="C7" s="11">
        <v>37918</v>
      </c>
      <c r="D7" s="11">
        <v>36660</v>
      </c>
      <c r="E7" s="12">
        <v>41632</v>
      </c>
      <c r="F7" s="12">
        <v>22104</v>
      </c>
      <c r="G7" s="12">
        <v>42076</v>
      </c>
      <c r="H7" s="12">
        <v>41797</v>
      </c>
      <c r="I7" s="17">
        <v>45042</v>
      </c>
      <c r="J7" s="17">
        <v>23815</v>
      </c>
      <c r="K7" s="17">
        <v>39005</v>
      </c>
      <c r="L7" s="17">
        <v>42181</v>
      </c>
      <c r="M7" s="17">
        <v>44942</v>
      </c>
      <c r="N7" s="11">
        <v>40144</v>
      </c>
      <c r="O7" s="11">
        <v>36600</v>
      </c>
      <c r="P7" s="11">
        <v>39103</v>
      </c>
      <c r="Q7" s="11">
        <v>36610</v>
      </c>
      <c r="R7" s="12">
        <v>12897</v>
      </c>
      <c r="S7" s="12">
        <v>15142</v>
      </c>
      <c r="T7" s="12">
        <v>44516</v>
      </c>
      <c r="U7" s="12">
        <v>45234</v>
      </c>
      <c r="V7" s="12">
        <v>43400</v>
      </c>
      <c r="W7" s="12">
        <v>40856</v>
      </c>
      <c r="X7" s="12">
        <v>20509</v>
      </c>
      <c r="Y7" s="12">
        <v>13178</v>
      </c>
      <c r="Z7" s="12">
        <v>41777</v>
      </c>
      <c r="AA7" s="20">
        <v>35968</v>
      </c>
      <c r="AB7" s="11">
        <v>35704</v>
      </c>
      <c r="AC7" s="20">
        <v>35221</v>
      </c>
      <c r="AD7" s="20">
        <v>30114</v>
      </c>
      <c r="AE7" s="11">
        <v>35513</v>
      </c>
      <c r="AF7" s="20">
        <v>37979</v>
      </c>
      <c r="AG7" s="20">
        <v>38090</v>
      </c>
      <c r="AH7" s="11">
        <v>24949</v>
      </c>
      <c r="AI7" s="12">
        <v>36929</v>
      </c>
      <c r="AJ7" s="12">
        <v>39173</v>
      </c>
      <c r="AK7" s="12">
        <v>26546</v>
      </c>
      <c r="AL7" s="12">
        <v>42802</v>
      </c>
      <c r="AM7" s="12">
        <v>34813</v>
      </c>
      <c r="AN7" s="12">
        <v>38084</v>
      </c>
      <c r="AO7" s="12">
        <v>38334</v>
      </c>
      <c r="AP7" s="12">
        <v>41791</v>
      </c>
      <c r="AQ7" s="12">
        <v>13634</v>
      </c>
      <c r="AR7" s="12">
        <v>17612</v>
      </c>
      <c r="AS7" s="12">
        <v>45281</v>
      </c>
      <c r="AT7" s="12">
        <v>36648</v>
      </c>
      <c r="AU7" s="12">
        <v>41202</v>
      </c>
      <c r="AV7" s="12">
        <v>44693</v>
      </c>
      <c r="AW7" s="12">
        <v>10686</v>
      </c>
      <c r="AX7" s="12">
        <v>2010</v>
      </c>
      <c r="AY7" s="12">
        <v>39492</v>
      </c>
      <c r="AZ7" s="12">
        <v>35051</v>
      </c>
      <c r="BA7" s="12">
        <v>37132</v>
      </c>
      <c r="BB7" s="12">
        <v>42835</v>
      </c>
      <c r="BC7" s="12">
        <v>40032</v>
      </c>
      <c r="BD7" s="12">
        <v>41947</v>
      </c>
      <c r="BE7" s="12">
        <v>43380</v>
      </c>
      <c r="BF7" s="12">
        <v>39916</v>
      </c>
      <c r="BG7" s="12">
        <v>23957</v>
      </c>
      <c r="BH7" s="12">
        <v>44747</v>
      </c>
      <c r="BI7" s="12">
        <v>42281</v>
      </c>
      <c r="BJ7" s="12">
        <v>42881</v>
      </c>
      <c r="BK7" s="12">
        <v>45596</v>
      </c>
      <c r="BL7" s="12">
        <v>42185</v>
      </c>
      <c r="BM7" s="12">
        <v>40199</v>
      </c>
      <c r="BN7" s="12">
        <v>44749</v>
      </c>
      <c r="BO7" s="12">
        <v>20116</v>
      </c>
      <c r="BP7" s="12">
        <v>36724</v>
      </c>
      <c r="BQ7" s="12">
        <v>43148</v>
      </c>
      <c r="BR7" s="12">
        <v>32975</v>
      </c>
      <c r="BS7" s="12">
        <v>42986</v>
      </c>
      <c r="BT7" s="12">
        <v>43471</v>
      </c>
      <c r="BU7" s="12">
        <v>39449</v>
      </c>
      <c r="BV7" s="12">
        <v>42210</v>
      </c>
      <c r="BW7" s="12">
        <v>39731</v>
      </c>
      <c r="BX7" s="12">
        <v>39770</v>
      </c>
      <c r="BY7" s="12">
        <v>35002</v>
      </c>
      <c r="BZ7" s="12">
        <v>35719</v>
      </c>
      <c r="CA7" s="12">
        <v>32830</v>
      </c>
      <c r="CB7" s="12">
        <v>42946</v>
      </c>
      <c r="CC7" s="12">
        <v>43438</v>
      </c>
      <c r="CD7" s="12">
        <v>40206</v>
      </c>
      <c r="CE7" s="12">
        <v>37056</v>
      </c>
      <c r="CF7" s="12">
        <v>38068</v>
      </c>
      <c r="CG7" s="12">
        <v>41918</v>
      </c>
      <c r="CH7" s="12">
        <v>41828</v>
      </c>
      <c r="CI7" s="12">
        <v>11608</v>
      </c>
      <c r="CJ7" s="11">
        <v>40238</v>
      </c>
      <c r="CK7" s="22">
        <v>33760</v>
      </c>
      <c r="CL7" s="23">
        <v>42154</v>
      </c>
      <c r="CM7" s="22">
        <v>44099</v>
      </c>
      <c r="CN7" s="22">
        <v>39325</v>
      </c>
      <c r="CO7" s="22">
        <v>41952</v>
      </c>
      <c r="CP7" s="22">
        <v>40669</v>
      </c>
      <c r="CQ7" s="22">
        <v>40364</v>
      </c>
      <c r="CR7" s="22">
        <v>36912</v>
      </c>
      <c r="CS7" s="22">
        <v>43579</v>
      </c>
      <c r="CT7" s="22">
        <v>39493</v>
      </c>
      <c r="CU7" s="22">
        <v>44428</v>
      </c>
      <c r="CV7" s="22">
        <v>37580</v>
      </c>
      <c r="CW7" s="22">
        <v>35569</v>
      </c>
      <c r="CX7" s="22">
        <v>17297</v>
      </c>
      <c r="CY7" s="28">
        <v>0</v>
      </c>
      <c r="CZ7" s="22">
        <v>36893</v>
      </c>
      <c r="DA7" s="22">
        <v>41320</v>
      </c>
      <c r="DB7" s="32">
        <v>0</v>
      </c>
      <c r="DC7" s="22">
        <v>551</v>
      </c>
      <c r="DD7" s="11">
        <v>38348</v>
      </c>
      <c r="DE7" s="11">
        <v>40242</v>
      </c>
      <c r="DF7" s="11">
        <v>33628</v>
      </c>
      <c r="DG7" s="11">
        <v>29558</v>
      </c>
      <c r="DH7" s="11">
        <v>39898</v>
      </c>
      <c r="DI7" s="20">
        <v>39428</v>
      </c>
      <c r="DJ7" s="35">
        <v>32738</v>
      </c>
      <c r="DK7" s="35">
        <v>34847</v>
      </c>
      <c r="DL7" s="35">
        <v>33352</v>
      </c>
      <c r="DM7" s="35">
        <v>37150</v>
      </c>
      <c r="DN7" s="35">
        <v>32549</v>
      </c>
      <c r="DO7" s="35">
        <v>39892</v>
      </c>
      <c r="DP7" s="35">
        <v>38494</v>
      </c>
      <c r="DQ7" s="35">
        <v>33458</v>
      </c>
      <c r="DR7" s="35">
        <v>29132</v>
      </c>
      <c r="DS7" s="11">
        <v>31816</v>
      </c>
      <c r="DT7" s="11">
        <v>30452</v>
      </c>
      <c r="DU7" s="11">
        <v>34320</v>
      </c>
      <c r="DV7" s="11">
        <v>32413</v>
      </c>
      <c r="DW7" s="17">
        <v>35736</v>
      </c>
      <c r="DX7" s="17">
        <v>38129</v>
      </c>
      <c r="DY7" s="17">
        <v>38034</v>
      </c>
      <c r="DZ7" s="17">
        <v>41101</v>
      </c>
      <c r="EA7" s="17">
        <v>38568</v>
      </c>
      <c r="EB7" s="17">
        <v>43423</v>
      </c>
      <c r="EC7" s="17">
        <v>11425</v>
      </c>
      <c r="ED7" s="17">
        <v>41216</v>
      </c>
      <c r="EE7" s="17">
        <v>41640</v>
      </c>
      <c r="EF7" s="17">
        <v>36775</v>
      </c>
      <c r="EG7" s="17">
        <v>38844</v>
      </c>
      <c r="EH7" s="17">
        <v>29011</v>
      </c>
      <c r="EI7" s="17">
        <v>42692</v>
      </c>
      <c r="EJ7" s="17">
        <v>31086</v>
      </c>
      <c r="EK7" s="17">
        <v>4319</v>
      </c>
      <c r="EL7" s="17">
        <v>42044</v>
      </c>
      <c r="EM7" s="26">
        <v>33775</v>
      </c>
      <c r="EN7" s="17">
        <v>40702</v>
      </c>
      <c r="EO7" s="17">
        <v>40200</v>
      </c>
      <c r="EP7" s="11">
        <v>30044</v>
      </c>
      <c r="EQ7" s="11">
        <v>36082</v>
      </c>
      <c r="ER7" s="11">
        <v>36670</v>
      </c>
      <c r="ES7" s="11">
        <v>28646</v>
      </c>
      <c r="ET7" s="11">
        <v>24971</v>
      </c>
      <c r="EU7" s="12">
        <v>26717</v>
      </c>
      <c r="EV7" s="12">
        <v>31549</v>
      </c>
      <c r="EW7" s="12">
        <v>20081</v>
      </c>
      <c r="EX7" s="11">
        <v>40100</v>
      </c>
      <c r="EY7" s="11">
        <v>38256</v>
      </c>
      <c r="EZ7" s="11">
        <v>35008</v>
      </c>
      <c r="FA7" s="11">
        <v>38546</v>
      </c>
      <c r="FB7" s="11">
        <v>32149</v>
      </c>
      <c r="FC7" s="11">
        <v>35378</v>
      </c>
      <c r="FD7" s="11">
        <v>36836</v>
      </c>
      <c r="FE7" s="11">
        <v>31619</v>
      </c>
      <c r="FF7" s="11">
        <v>28004</v>
      </c>
      <c r="FG7" s="11">
        <v>32114</v>
      </c>
      <c r="FH7" s="11">
        <v>37252</v>
      </c>
      <c r="FI7" s="11">
        <v>23366</v>
      </c>
      <c r="FJ7" s="12">
        <v>20121</v>
      </c>
      <c r="FK7" s="11">
        <v>31381</v>
      </c>
      <c r="FL7" s="11">
        <v>32191</v>
      </c>
      <c r="FM7" s="17">
        <v>35939</v>
      </c>
      <c r="FN7" s="17">
        <v>27805</v>
      </c>
      <c r="FO7" s="17">
        <v>28882</v>
      </c>
      <c r="FP7" s="11">
        <v>27702</v>
      </c>
      <c r="FQ7" s="12">
        <v>33637</v>
      </c>
      <c r="FR7" s="12">
        <v>22506</v>
      </c>
      <c r="FS7" s="12">
        <v>28136</v>
      </c>
      <c r="FT7" s="12">
        <v>33162</v>
      </c>
      <c r="FU7" s="12">
        <v>10858</v>
      </c>
      <c r="FV7" s="12">
        <v>9683</v>
      </c>
      <c r="FW7" s="12">
        <v>33624</v>
      </c>
      <c r="FX7" s="11">
        <v>26604</v>
      </c>
      <c r="FY7" s="12">
        <v>32988</v>
      </c>
      <c r="FZ7" s="12">
        <v>33000</v>
      </c>
      <c r="GA7" s="12">
        <v>32981</v>
      </c>
      <c r="GB7" s="12">
        <v>34568</v>
      </c>
      <c r="GC7" s="12">
        <v>33539</v>
      </c>
      <c r="GD7" s="12">
        <v>33989</v>
      </c>
      <c r="GE7" s="12">
        <v>32593</v>
      </c>
      <c r="GF7" s="12">
        <v>29342</v>
      </c>
      <c r="GG7" s="12">
        <v>28278</v>
      </c>
      <c r="GH7" s="12">
        <v>5280</v>
      </c>
      <c r="GI7" s="12">
        <v>13437</v>
      </c>
      <c r="GJ7" s="12">
        <v>31970</v>
      </c>
      <c r="GK7" s="12">
        <f t="shared" si="0"/>
        <v>6432695</v>
      </c>
    </row>
    <row r="8" spans="1:193">
      <c r="A8" s="8"/>
      <c r="B8" s="9" t="s">
        <v>21</v>
      </c>
      <c r="C8" s="11">
        <v>13817.32</v>
      </c>
      <c r="D8" s="11">
        <v>13358.9</v>
      </c>
      <c r="E8" s="12">
        <v>15170.7</v>
      </c>
      <c r="F8" s="12">
        <v>8054.7</v>
      </c>
      <c r="G8" s="12">
        <v>15332.49</v>
      </c>
      <c r="H8" s="12">
        <v>15230.83</v>
      </c>
      <c r="I8" s="12">
        <v>16413.3</v>
      </c>
      <c r="J8" s="12">
        <v>8678.19</v>
      </c>
      <c r="K8" s="12">
        <v>14213.42</v>
      </c>
      <c r="L8" s="12">
        <v>15370.76</v>
      </c>
      <c r="M8" s="12">
        <v>16376.86</v>
      </c>
      <c r="N8" s="11">
        <v>14628.47</v>
      </c>
      <c r="O8" s="11">
        <v>13337.04</v>
      </c>
      <c r="P8" s="11">
        <v>14249.13</v>
      </c>
      <c r="Q8" s="11">
        <v>13340.68</v>
      </c>
      <c r="R8" s="12">
        <v>4699.67</v>
      </c>
      <c r="S8" s="12">
        <v>5517.74</v>
      </c>
      <c r="T8" s="12">
        <v>16221.63</v>
      </c>
      <c r="U8" s="12">
        <v>16483.27</v>
      </c>
      <c r="V8" s="12">
        <v>15814.96</v>
      </c>
      <c r="W8" s="12">
        <v>14887.93</v>
      </c>
      <c r="X8" s="12">
        <v>7473.48</v>
      </c>
      <c r="Y8" s="12">
        <v>4802.06</v>
      </c>
      <c r="Z8" s="12">
        <v>15223.54</v>
      </c>
      <c r="AA8" s="11">
        <v>13106.74</v>
      </c>
      <c r="AB8" s="11">
        <v>13010.54</v>
      </c>
      <c r="AC8" s="11">
        <v>12834.53</v>
      </c>
      <c r="AD8" s="11">
        <v>10973.54</v>
      </c>
      <c r="AE8" s="11">
        <v>12940.94</v>
      </c>
      <c r="AF8" s="11">
        <v>13839.55</v>
      </c>
      <c r="AG8" s="11">
        <v>13880</v>
      </c>
      <c r="AH8" s="11">
        <v>9091.42</v>
      </c>
      <c r="AI8" s="12">
        <v>13456.93</v>
      </c>
      <c r="AJ8" s="12">
        <v>14274.64</v>
      </c>
      <c r="AK8" s="12">
        <v>9673.36</v>
      </c>
      <c r="AL8" s="12">
        <v>15597.05</v>
      </c>
      <c r="AM8" s="12">
        <v>12685.86</v>
      </c>
      <c r="AN8" s="12">
        <v>13877.81</v>
      </c>
      <c r="AO8" s="12">
        <v>13968.91</v>
      </c>
      <c r="AP8" s="12">
        <v>15228.64</v>
      </c>
      <c r="AQ8" s="12">
        <v>4968.23</v>
      </c>
      <c r="AR8" s="12">
        <v>6417.81</v>
      </c>
      <c r="AS8" s="12">
        <v>16500.4</v>
      </c>
      <c r="AT8" s="12">
        <v>13354.53</v>
      </c>
      <c r="AU8" s="12">
        <v>15014.01</v>
      </c>
      <c r="AV8" s="12">
        <v>16286.13</v>
      </c>
      <c r="AW8" s="12">
        <v>3893.98</v>
      </c>
      <c r="AX8" s="12">
        <v>732.44</v>
      </c>
      <c r="AY8" s="12">
        <v>14390.88</v>
      </c>
      <c r="AZ8" s="12">
        <v>12772.58</v>
      </c>
      <c r="BA8" s="12">
        <v>13530.9</v>
      </c>
      <c r="BB8" s="12">
        <v>15609.07</v>
      </c>
      <c r="BC8" s="12">
        <v>14587.66</v>
      </c>
      <c r="BD8" s="12">
        <v>15285.49</v>
      </c>
      <c r="BE8" s="12">
        <v>15807.67</v>
      </c>
      <c r="BF8" s="12">
        <v>14545.39</v>
      </c>
      <c r="BG8" s="12">
        <v>8729.93</v>
      </c>
      <c r="BH8" s="12">
        <v>16305.81</v>
      </c>
      <c r="BI8" s="12">
        <v>15407.2</v>
      </c>
      <c r="BJ8" s="12">
        <v>15625.84</v>
      </c>
      <c r="BK8" s="12">
        <v>16615.18</v>
      </c>
      <c r="BL8" s="12">
        <v>15372.21</v>
      </c>
      <c r="BM8" s="12">
        <v>14648.52</v>
      </c>
      <c r="BN8" s="12">
        <v>16306.54</v>
      </c>
      <c r="BO8" s="12">
        <v>7330.27</v>
      </c>
      <c r="BP8" s="12">
        <v>13382.23</v>
      </c>
      <c r="BQ8" s="12">
        <v>15723.13</v>
      </c>
      <c r="BR8" s="12">
        <v>12016.09</v>
      </c>
      <c r="BS8" s="12">
        <v>15664.1</v>
      </c>
      <c r="BT8" s="12">
        <v>15840.83</v>
      </c>
      <c r="BU8" s="12">
        <v>14375.22</v>
      </c>
      <c r="BV8" s="12">
        <v>15381.32</v>
      </c>
      <c r="BW8" s="12">
        <v>14477.98</v>
      </c>
      <c r="BX8" s="12">
        <v>14492.19</v>
      </c>
      <c r="BY8" s="12">
        <v>12754.73</v>
      </c>
      <c r="BZ8" s="12">
        <v>13016</v>
      </c>
      <c r="CA8" s="12">
        <v>11963.25</v>
      </c>
      <c r="CB8" s="12">
        <v>15649.52</v>
      </c>
      <c r="CC8" s="12">
        <v>15828.81</v>
      </c>
      <c r="CD8" s="12">
        <v>14651.07</v>
      </c>
      <c r="CE8" s="12">
        <v>13503.21</v>
      </c>
      <c r="CF8" s="12">
        <v>13871.98</v>
      </c>
      <c r="CG8" s="12">
        <v>15274.92</v>
      </c>
      <c r="CH8" s="12">
        <v>15242.12</v>
      </c>
      <c r="CI8" s="12">
        <v>4229.96</v>
      </c>
      <c r="CJ8" s="11">
        <v>14662.73</v>
      </c>
      <c r="CK8" s="12">
        <v>12302.14</v>
      </c>
      <c r="CL8" s="24">
        <v>15360.92</v>
      </c>
      <c r="CM8" s="12">
        <v>16069.68</v>
      </c>
      <c r="CN8" s="12">
        <v>14330.03</v>
      </c>
      <c r="CO8" s="12">
        <v>15287.31</v>
      </c>
      <c r="CP8" s="12">
        <v>14819.78</v>
      </c>
      <c r="CQ8" s="12">
        <v>14708.64</v>
      </c>
      <c r="CR8" s="12">
        <v>13450.73</v>
      </c>
      <c r="CS8" s="12">
        <v>15880.19</v>
      </c>
      <c r="CT8" s="12">
        <v>14391.25</v>
      </c>
      <c r="CU8" s="12">
        <v>16189.56</v>
      </c>
      <c r="CV8" s="12">
        <v>13694.15</v>
      </c>
      <c r="CW8" s="12">
        <v>12961.34</v>
      </c>
      <c r="CX8" s="12">
        <v>6303.03</v>
      </c>
      <c r="CY8" s="29">
        <v>0</v>
      </c>
      <c r="CZ8" s="12">
        <v>13443.81</v>
      </c>
      <c r="DA8" s="12">
        <v>15057.01</v>
      </c>
      <c r="DB8" s="19">
        <v>0</v>
      </c>
      <c r="DC8" s="12">
        <v>200.78</v>
      </c>
      <c r="DD8" s="11">
        <v>13974.01</v>
      </c>
      <c r="DE8" s="11">
        <v>14664.18</v>
      </c>
      <c r="DF8" s="11">
        <v>12254.04</v>
      </c>
      <c r="DG8" s="11">
        <v>10770.94</v>
      </c>
      <c r="DH8" s="11">
        <v>14538.83</v>
      </c>
      <c r="DI8" s="11">
        <v>14367.56</v>
      </c>
      <c r="DJ8" s="12">
        <v>11929.73</v>
      </c>
      <c r="DK8" s="12">
        <v>12698.25</v>
      </c>
      <c r="DL8" s="12">
        <v>12153.47</v>
      </c>
      <c r="DM8" s="12">
        <v>13537.46</v>
      </c>
      <c r="DN8" s="12">
        <v>11860.86</v>
      </c>
      <c r="DO8" s="12">
        <v>14536.64</v>
      </c>
      <c r="DP8" s="12">
        <v>14027.21</v>
      </c>
      <c r="DQ8" s="12">
        <v>12192.1</v>
      </c>
      <c r="DR8" s="12">
        <v>10615.7</v>
      </c>
      <c r="DS8" s="11">
        <v>11593.75</v>
      </c>
      <c r="DT8" s="11">
        <v>11096.71</v>
      </c>
      <c r="DU8" s="11">
        <v>12506.21</v>
      </c>
      <c r="DV8" s="11">
        <v>11811.3</v>
      </c>
      <c r="DW8" s="12">
        <v>13022.2</v>
      </c>
      <c r="DX8" s="12">
        <v>13894.21</v>
      </c>
      <c r="DY8" s="12">
        <v>13859.59</v>
      </c>
      <c r="DZ8" s="12">
        <v>14977.2</v>
      </c>
      <c r="EA8" s="12">
        <v>14054.18</v>
      </c>
      <c r="EB8" s="12">
        <v>15823.34</v>
      </c>
      <c r="EC8" s="12">
        <v>4163.27</v>
      </c>
      <c r="ED8" s="12">
        <v>15019.11</v>
      </c>
      <c r="EE8" s="12">
        <v>15173.62</v>
      </c>
      <c r="EF8" s="12">
        <v>13400.81</v>
      </c>
      <c r="EG8" s="12">
        <v>14154.75</v>
      </c>
      <c r="EH8" s="12">
        <v>10571.61</v>
      </c>
      <c r="EI8" s="12">
        <v>15556.96</v>
      </c>
      <c r="EJ8" s="12">
        <v>11327.74</v>
      </c>
      <c r="EK8" s="12">
        <v>1573.84</v>
      </c>
      <c r="EL8" s="12">
        <v>15320.83</v>
      </c>
      <c r="EM8" s="24">
        <v>12307.61</v>
      </c>
      <c r="EN8" s="12">
        <v>14831.81</v>
      </c>
      <c r="EO8" s="12">
        <v>14648.88</v>
      </c>
      <c r="EP8" s="11">
        <v>10948.03</v>
      </c>
      <c r="EQ8" s="11">
        <v>13148.28</v>
      </c>
      <c r="ER8" s="11">
        <v>13362.55</v>
      </c>
      <c r="ES8" s="11">
        <v>10438.6</v>
      </c>
      <c r="ET8" s="11">
        <v>9099.43</v>
      </c>
      <c r="EU8" s="12">
        <v>9735.67</v>
      </c>
      <c r="EV8" s="12">
        <v>11496.46</v>
      </c>
      <c r="EW8" s="12">
        <v>7317.52</v>
      </c>
      <c r="EX8" s="11">
        <v>14612.44</v>
      </c>
      <c r="EY8" s="11">
        <v>13940.49</v>
      </c>
      <c r="EZ8" s="11">
        <v>12756.92</v>
      </c>
      <c r="FA8" s="11">
        <v>14046.16</v>
      </c>
      <c r="FB8" s="11">
        <v>11715.1</v>
      </c>
      <c r="FC8" s="11">
        <v>12891.74</v>
      </c>
      <c r="FD8" s="11">
        <v>13423.04</v>
      </c>
      <c r="FE8" s="11">
        <v>11521.96</v>
      </c>
      <c r="FF8" s="11">
        <v>10204.66</v>
      </c>
      <c r="FG8" s="11">
        <v>11702.34</v>
      </c>
      <c r="FH8" s="11">
        <v>13574.63</v>
      </c>
      <c r="FI8" s="11">
        <v>8514.57</v>
      </c>
      <c r="FJ8" s="12">
        <v>7332.09</v>
      </c>
      <c r="FK8" s="11">
        <v>11435.24</v>
      </c>
      <c r="FL8" s="11">
        <v>11730.4</v>
      </c>
      <c r="FM8" s="12">
        <v>13096.17</v>
      </c>
      <c r="FN8" s="12">
        <v>10132.14</v>
      </c>
      <c r="FO8" s="12">
        <v>10524.6</v>
      </c>
      <c r="FP8" s="11">
        <v>10094.61</v>
      </c>
      <c r="FQ8" s="12">
        <v>12257.32</v>
      </c>
      <c r="FR8" s="12">
        <v>8201.19</v>
      </c>
      <c r="FS8" s="12">
        <v>10252.76</v>
      </c>
      <c r="FT8" s="12">
        <v>12084.23</v>
      </c>
      <c r="FU8" s="12">
        <v>3956.66</v>
      </c>
      <c r="FV8" s="12">
        <v>3528.49</v>
      </c>
      <c r="FW8" s="12">
        <v>12252.59</v>
      </c>
      <c r="FX8" s="11">
        <v>9694.5</v>
      </c>
      <c r="FY8" s="12">
        <v>12020.83</v>
      </c>
      <c r="FZ8" s="12">
        <v>12025.2</v>
      </c>
      <c r="GA8" s="12">
        <v>12018.28</v>
      </c>
      <c r="GB8" s="12">
        <v>12596.58</v>
      </c>
      <c r="GC8" s="12">
        <v>12221.61</v>
      </c>
      <c r="GD8" s="12">
        <v>12385.59</v>
      </c>
      <c r="GE8" s="12">
        <v>11876.89</v>
      </c>
      <c r="GF8" s="12">
        <v>10692.22</v>
      </c>
      <c r="GG8" s="12">
        <v>10304.5</v>
      </c>
      <c r="GH8" s="12">
        <v>1924.03</v>
      </c>
      <c r="GI8" s="12">
        <v>4896.44</v>
      </c>
      <c r="GJ8" s="12">
        <v>11649.87</v>
      </c>
      <c r="GK8" s="12">
        <f t="shared" si="0"/>
        <v>2344074.07</v>
      </c>
    </row>
    <row r="9" spans="1:193">
      <c r="A9" s="8"/>
      <c r="B9" s="9" t="s">
        <v>404</v>
      </c>
      <c r="C9" s="11">
        <v>7583.6</v>
      </c>
      <c r="D9" s="11">
        <v>7332</v>
      </c>
      <c r="E9" s="12">
        <v>8326.4</v>
      </c>
      <c r="F9" s="12">
        <v>4420.8</v>
      </c>
      <c r="G9" s="12">
        <v>8415.2</v>
      </c>
      <c r="H9" s="12">
        <v>8359.4</v>
      </c>
      <c r="I9" s="12">
        <v>9008.4</v>
      </c>
      <c r="J9" s="12">
        <v>4763</v>
      </c>
      <c r="K9" s="12">
        <v>7801</v>
      </c>
      <c r="L9" s="12">
        <v>8436.2</v>
      </c>
      <c r="M9" s="12">
        <v>8988.4</v>
      </c>
      <c r="N9" s="11">
        <v>8028.8</v>
      </c>
      <c r="O9" s="11">
        <v>7320</v>
      </c>
      <c r="P9" s="11">
        <v>7820.6</v>
      </c>
      <c r="Q9" s="11">
        <v>7322</v>
      </c>
      <c r="R9" s="12">
        <v>2579.4</v>
      </c>
      <c r="S9" s="12">
        <v>3028.4</v>
      </c>
      <c r="T9" s="12">
        <v>8903.2</v>
      </c>
      <c r="U9" s="12">
        <v>9046.8</v>
      </c>
      <c r="V9" s="12">
        <v>8680</v>
      </c>
      <c r="W9" s="12">
        <v>8171.2</v>
      </c>
      <c r="X9" s="12">
        <v>4101.8</v>
      </c>
      <c r="Y9" s="12">
        <v>2635.6</v>
      </c>
      <c r="Z9" s="12">
        <v>8355.4</v>
      </c>
      <c r="AA9" s="11">
        <v>7193.6</v>
      </c>
      <c r="AB9" s="11">
        <v>7140.8</v>
      </c>
      <c r="AC9" s="11">
        <v>7044.2</v>
      </c>
      <c r="AD9" s="11">
        <v>6022.8</v>
      </c>
      <c r="AE9" s="11">
        <v>7102.6</v>
      </c>
      <c r="AF9" s="11">
        <v>7595.8</v>
      </c>
      <c r="AG9" s="11">
        <v>7618</v>
      </c>
      <c r="AH9" s="11">
        <v>4989.8</v>
      </c>
      <c r="AI9" s="12">
        <v>7385.8</v>
      </c>
      <c r="AJ9" s="12">
        <v>7834.6</v>
      </c>
      <c r="AK9" s="12">
        <v>5309.2</v>
      </c>
      <c r="AL9" s="12">
        <v>8560.4</v>
      </c>
      <c r="AM9" s="12">
        <v>6962.6</v>
      </c>
      <c r="AN9" s="12">
        <v>7616.8</v>
      </c>
      <c r="AO9" s="12">
        <v>7666.8</v>
      </c>
      <c r="AP9" s="12">
        <v>8358.2</v>
      </c>
      <c r="AQ9" s="12">
        <v>2726.8</v>
      </c>
      <c r="AR9" s="12">
        <v>3522.4</v>
      </c>
      <c r="AS9" s="12">
        <v>9056.2</v>
      </c>
      <c r="AT9" s="12">
        <v>7329.6</v>
      </c>
      <c r="AU9" s="12">
        <v>8240.4</v>
      </c>
      <c r="AV9" s="12">
        <v>8938.6</v>
      </c>
      <c r="AW9" s="12">
        <v>2137.2</v>
      </c>
      <c r="AX9" s="12">
        <v>402</v>
      </c>
      <c r="AY9" s="12">
        <v>7898.4</v>
      </c>
      <c r="AZ9" s="12">
        <v>7010.2</v>
      </c>
      <c r="BA9" s="12">
        <v>7426.4</v>
      </c>
      <c r="BB9" s="12">
        <v>8567</v>
      </c>
      <c r="BC9" s="12">
        <v>8006.4</v>
      </c>
      <c r="BD9" s="12">
        <v>8389.4</v>
      </c>
      <c r="BE9" s="12">
        <v>8676</v>
      </c>
      <c r="BF9" s="12">
        <v>7983.2</v>
      </c>
      <c r="BG9" s="12">
        <v>4791.4</v>
      </c>
      <c r="BH9" s="12">
        <v>8949.4</v>
      </c>
      <c r="BI9" s="12">
        <v>8456.2</v>
      </c>
      <c r="BJ9" s="12">
        <v>8576.2</v>
      </c>
      <c r="BK9" s="12">
        <v>9119.2</v>
      </c>
      <c r="BL9" s="12">
        <v>8437</v>
      </c>
      <c r="BM9" s="12">
        <v>8039.8</v>
      </c>
      <c r="BN9" s="12">
        <v>8949.8</v>
      </c>
      <c r="BO9" s="12">
        <v>4023.2</v>
      </c>
      <c r="BP9" s="12">
        <v>7344.8</v>
      </c>
      <c r="BQ9" s="12">
        <v>8629.6</v>
      </c>
      <c r="BR9" s="12">
        <v>6595</v>
      </c>
      <c r="BS9" s="12">
        <v>8597.2</v>
      </c>
      <c r="BT9" s="12">
        <v>8694.2</v>
      </c>
      <c r="BU9" s="12">
        <v>7889.8</v>
      </c>
      <c r="BV9" s="12">
        <v>8442</v>
      </c>
      <c r="BW9" s="12">
        <v>7946.2</v>
      </c>
      <c r="BX9" s="12">
        <v>7954</v>
      </c>
      <c r="BY9" s="12">
        <v>7000.4</v>
      </c>
      <c r="BZ9" s="12">
        <v>7143.8</v>
      </c>
      <c r="CA9" s="12">
        <v>6566</v>
      </c>
      <c r="CB9" s="12">
        <v>8589.2</v>
      </c>
      <c r="CC9" s="12">
        <v>8687.6</v>
      </c>
      <c r="CD9" s="12">
        <v>8041.2</v>
      </c>
      <c r="CE9" s="12">
        <v>7411.2</v>
      </c>
      <c r="CF9" s="12">
        <v>7613.6</v>
      </c>
      <c r="CG9" s="12">
        <v>8383.6</v>
      </c>
      <c r="CH9" s="12">
        <v>8365.6</v>
      </c>
      <c r="CI9" s="12">
        <v>2321.6</v>
      </c>
      <c r="CJ9" s="11">
        <v>8047.6</v>
      </c>
      <c r="CK9" s="12">
        <v>6752</v>
      </c>
      <c r="CL9" s="24">
        <v>8430.8</v>
      </c>
      <c r="CM9" s="12">
        <v>8819.8</v>
      </c>
      <c r="CN9" s="12">
        <v>7865</v>
      </c>
      <c r="CO9" s="12">
        <v>8390.4</v>
      </c>
      <c r="CP9" s="12">
        <v>8133.8</v>
      </c>
      <c r="CQ9" s="12">
        <v>8072.8</v>
      </c>
      <c r="CR9" s="12">
        <v>7382.4</v>
      </c>
      <c r="CS9" s="12">
        <v>8715.8</v>
      </c>
      <c r="CT9" s="12">
        <v>7898.6</v>
      </c>
      <c r="CU9" s="12">
        <v>8885.6</v>
      </c>
      <c r="CV9" s="12">
        <v>7516</v>
      </c>
      <c r="CW9" s="12">
        <v>7113.8</v>
      </c>
      <c r="CX9" s="12">
        <v>3459.4</v>
      </c>
      <c r="CY9" s="29">
        <v>0</v>
      </c>
      <c r="CZ9" s="12">
        <v>7378.6</v>
      </c>
      <c r="DA9" s="12">
        <v>8264</v>
      </c>
      <c r="DB9" s="19">
        <v>0</v>
      </c>
      <c r="DC9" s="12">
        <v>110.2</v>
      </c>
      <c r="DD9" s="11">
        <v>7669.6</v>
      </c>
      <c r="DE9" s="11">
        <v>8048.4</v>
      </c>
      <c r="DF9" s="11">
        <v>6725.6</v>
      </c>
      <c r="DG9" s="11">
        <v>5911.6</v>
      </c>
      <c r="DH9" s="11">
        <v>7979.6</v>
      </c>
      <c r="DI9" s="11">
        <v>7885.6</v>
      </c>
      <c r="DJ9" s="12">
        <v>6547.6</v>
      </c>
      <c r="DK9" s="12">
        <v>6969.4</v>
      </c>
      <c r="DL9" s="12">
        <v>6670.4</v>
      </c>
      <c r="DM9" s="12">
        <v>7430</v>
      </c>
      <c r="DN9" s="12">
        <v>6509.8</v>
      </c>
      <c r="DO9" s="12">
        <v>7978.4</v>
      </c>
      <c r="DP9" s="12">
        <v>7698.8</v>
      </c>
      <c r="DQ9" s="12">
        <v>6691.6</v>
      </c>
      <c r="DR9" s="12">
        <v>5826.4</v>
      </c>
      <c r="DS9" s="11">
        <v>6363.2</v>
      </c>
      <c r="DT9" s="11">
        <v>6090.4</v>
      </c>
      <c r="DU9" s="11">
        <v>6864</v>
      </c>
      <c r="DV9" s="11">
        <v>6482.6</v>
      </c>
      <c r="DW9" s="12">
        <v>7147.2</v>
      </c>
      <c r="DX9" s="12">
        <v>7625.8</v>
      </c>
      <c r="DY9" s="12">
        <v>7606.8</v>
      </c>
      <c r="DZ9" s="12">
        <v>8220.2</v>
      </c>
      <c r="EA9" s="12">
        <v>7713.6</v>
      </c>
      <c r="EB9" s="12">
        <v>8684.6</v>
      </c>
      <c r="EC9" s="12">
        <v>2285</v>
      </c>
      <c r="ED9" s="12">
        <v>8243.2</v>
      </c>
      <c r="EE9" s="12">
        <v>8328</v>
      </c>
      <c r="EF9" s="12">
        <v>7355</v>
      </c>
      <c r="EG9" s="12">
        <v>7768.8</v>
      </c>
      <c r="EH9" s="12">
        <v>5802.2</v>
      </c>
      <c r="EI9" s="12">
        <v>8538.4</v>
      </c>
      <c r="EJ9" s="12">
        <v>6217.2</v>
      </c>
      <c r="EK9" s="12">
        <v>863.8</v>
      </c>
      <c r="EL9" s="12">
        <v>8408.8</v>
      </c>
      <c r="EM9" s="24">
        <v>6755</v>
      </c>
      <c r="EN9" s="12">
        <v>8140.4</v>
      </c>
      <c r="EO9" s="12">
        <v>8040</v>
      </c>
      <c r="EP9" s="11">
        <v>6008.8</v>
      </c>
      <c r="EQ9" s="11">
        <v>7216.4</v>
      </c>
      <c r="ER9" s="11">
        <v>7334</v>
      </c>
      <c r="ES9" s="11">
        <v>5729.2</v>
      </c>
      <c r="ET9" s="11">
        <v>4994.2</v>
      </c>
      <c r="EU9" s="12">
        <v>5343.4</v>
      </c>
      <c r="EV9" s="12">
        <v>6309.8</v>
      </c>
      <c r="EW9" s="12">
        <v>4016.2</v>
      </c>
      <c r="EX9" s="11">
        <v>8020</v>
      </c>
      <c r="EY9" s="11">
        <v>7651.2</v>
      </c>
      <c r="EZ9" s="11">
        <v>7001.6</v>
      </c>
      <c r="FA9" s="11">
        <v>7709.2</v>
      </c>
      <c r="FB9" s="11">
        <v>6429.8</v>
      </c>
      <c r="FC9" s="11">
        <v>7075.6</v>
      </c>
      <c r="FD9" s="11">
        <v>7367.2</v>
      </c>
      <c r="FE9" s="11">
        <v>6323.8</v>
      </c>
      <c r="FF9" s="11">
        <v>5600.8</v>
      </c>
      <c r="FG9" s="11">
        <v>6422.8</v>
      </c>
      <c r="FH9" s="11">
        <v>7450.4</v>
      </c>
      <c r="FI9" s="11">
        <v>4673.2</v>
      </c>
      <c r="FJ9" s="12">
        <v>4024.2</v>
      </c>
      <c r="FK9" s="11">
        <v>6276.2</v>
      </c>
      <c r="FL9" s="11">
        <v>6438.2</v>
      </c>
      <c r="FM9" s="12">
        <v>7187.8</v>
      </c>
      <c r="FN9" s="12">
        <v>5561</v>
      </c>
      <c r="FO9" s="12">
        <v>5776.4</v>
      </c>
      <c r="FP9" s="11">
        <v>5540.4</v>
      </c>
      <c r="FQ9" s="12">
        <v>6727.4</v>
      </c>
      <c r="FR9" s="12">
        <v>4501.2</v>
      </c>
      <c r="FS9" s="12">
        <v>5627.2</v>
      </c>
      <c r="FT9" s="12">
        <v>6632.4</v>
      </c>
      <c r="FU9" s="12">
        <v>2171.6</v>
      </c>
      <c r="FV9" s="12">
        <v>1936.6</v>
      </c>
      <c r="FW9" s="12">
        <v>6724.8</v>
      </c>
      <c r="FX9" s="11">
        <v>5320.8</v>
      </c>
      <c r="FY9" s="12">
        <v>6597.6</v>
      </c>
      <c r="FZ9" s="12">
        <v>6600</v>
      </c>
      <c r="GA9" s="12">
        <v>6596.2</v>
      </c>
      <c r="GB9" s="12">
        <v>6913.6</v>
      </c>
      <c r="GC9" s="12">
        <v>6707.8</v>
      </c>
      <c r="GD9" s="12">
        <v>6797.8</v>
      </c>
      <c r="GE9" s="12">
        <v>6518.6</v>
      </c>
      <c r="GF9" s="12">
        <v>5868.4</v>
      </c>
      <c r="GG9" s="12">
        <v>5655.6</v>
      </c>
      <c r="GH9" s="12">
        <v>1056</v>
      </c>
      <c r="GI9" s="12">
        <v>2687.4</v>
      </c>
      <c r="GJ9" s="12">
        <v>6394</v>
      </c>
      <c r="GK9" s="12">
        <f t="shared" si="0"/>
        <v>1286539</v>
      </c>
    </row>
    <row r="10" spans="1:193">
      <c r="A10" s="8"/>
      <c r="B10" s="6" t="s">
        <v>22</v>
      </c>
      <c r="C10" s="13">
        <v>23342.32</v>
      </c>
      <c r="D10" s="13">
        <v>22567.9</v>
      </c>
      <c r="E10" s="12">
        <v>3847.8944</v>
      </c>
      <c r="F10" s="12">
        <v>11660.2272</v>
      </c>
      <c r="G10" s="12">
        <v>22286.612</v>
      </c>
      <c r="H10" s="12">
        <v>22047.2112</v>
      </c>
      <c r="I10" s="12">
        <v>21289.6752</v>
      </c>
      <c r="J10" s="12">
        <v>13021.8496</v>
      </c>
      <c r="K10" s="12">
        <v>21400.8776</v>
      </c>
      <c r="L10" s="12">
        <v>18771.3536</v>
      </c>
      <c r="M10" s="12">
        <v>17276.6768</v>
      </c>
      <c r="N10" s="13">
        <v>24712.65</v>
      </c>
      <c r="O10" s="13">
        <v>22530.96</v>
      </c>
      <c r="P10" s="13">
        <v>24071.81</v>
      </c>
      <c r="Q10" s="13">
        <v>22537.12</v>
      </c>
      <c r="R10" s="12">
        <v>6687.6832</v>
      </c>
      <c r="S10" s="12">
        <v>7767.6576</v>
      </c>
      <c r="T10" s="12">
        <v>22895.0688</v>
      </c>
      <c r="U10" s="12">
        <v>23167.0048</v>
      </c>
      <c r="V10" s="12">
        <v>21813.6376</v>
      </c>
      <c r="W10" s="12">
        <v>18243.0208</v>
      </c>
      <c r="X10" s="12">
        <v>9331.2896</v>
      </c>
      <c r="Y10" s="12">
        <v>6780.9184</v>
      </c>
      <c r="Z10" s="12">
        <v>21612.5992</v>
      </c>
      <c r="AA10" s="13">
        <v>22141.9</v>
      </c>
      <c r="AB10" s="13">
        <v>21979.38</v>
      </c>
      <c r="AC10" s="13">
        <v>21682.05</v>
      </c>
      <c r="AD10" s="13">
        <v>18538.18</v>
      </c>
      <c r="AE10" s="13">
        <v>21861.8</v>
      </c>
      <c r="AF10" s="13">
        <v>23379.87</v>
      </c>
      <c r="AG10" s="13">
        <v>23448.2</v>
      </c>
      <c r="AH10" s="13">
        <v>15358.6</v>
      </c>
      <c r="AI10" s="12">
        <v>18670.8344</v>
      </c>
      <c r="AJ10" s="12">
        <v>20016.432</v>
      </c>
      <c r="AK10" s="12">
        <v>13891.0736</v>
      </c>
      <c r="AL10" s="12">
        <v>18230.3952</v>
      </c>
      <c r="AM10" s="12">
        <v>18663.5504</v>
      </c>
      <c r="AN10" s="12">
        <v>19693.0224</v>
      </c>
      <c r="AO10" s="12">
        <v>19807.624</v>
      </c>
      <c r="AP10" s="12">
        <v>21231.8888</v>
      </c>
      <c r="AQ10" s="12">
        <v>6745.9552</v>
      </c>
      <c r="AR10" s="12">
        <v>8909.7888</v>
      </c>
      <c r="AS10" s="12">
        <v>9921.7792</v>
      </c>
      <c r="AT10" s="12">
        <v>18803.8888</v>
      </c>
      <c r="AU10" s="12">
        <v>20881.2856</v>
      </c>
      <c r="AV10" s="12">
        <v>22808.632</v>
      </c>
      <c r="AW10" s="12">
        <v>5393.0736</v>
      </c>
      <c r="AX10" s="12">
        <v>1395.1288</v>
      </c>
      <c r="AY10" s="12">
        <v>11424.7112</v>
      </c>
      <c r="AZ10" s="12">
        <v>15535.8008</v>
      </c>
      <c r="BA10" s="12">
        <v>16619.66</v>
      </c>
      <c r="BB10" s="12">
        <v>18976.2768</v>
      </c>
      <c r="BC10" s="12">
        <v>14032.8688</v>
      </c>
      <c r="BD10" s="12">
        <v>18782.0368</v>
      </c>
      <c r="BE10" s="12">
        <v>11275.632</v>
      </c>
      <c r="BF10" s="12">
        <v>17796.7544</v>
      </c>
      <c r="BG10" s="12">
        <v>10526.8368</v>
      </c>
      <c r="BH10" s="12">
        <v>8078.4416</v>
      </c>
      <c r="BI10" s="12">
        <v>18701.4272</v>
      </c>
      <c r="BJ10" s="12">
        <v>7715.6984</v>
      </c>
      <c r="BK10" s="12">
        <v>19913.4848</v>
      </c>
      <c r="BL10" s="12">
        <v>19675.5408</v>
      </c>
      <c r="BM10" s="12">
        <v>21195.9544</v>
      </c>
      <c r="BN10" s="12">
        <v>22460.9424</v>
      </c>
      <c r="BO10" s="12">
        <v>9969.368</v>
      </c>
      <c r="BP10" s="12">
        <v>19810.5376</v>
      </c>
      <c r="BQ10" s="12">
        <v>22290.0112</v>
      </c>
      <c r="BR10" s="12">
        <v>16549.7336</v>
      </c>
      <c r="BS10" s="12">
        <v>22207.9448</v>
      </c>
      <c r="BT10" s="12">
        <v>18335.7704</v>
      </c>
      <c r="BU10" s="12">
        <v>18410.5528</v>
      </c>
      <c r="BV10" s="12">
        <v>21926.7824</v>
      </c>
      <c r="BW10" s="12">
        <v>20702.0992</v>
      </c>
      <c r="BX10" s="12">
        <v>18117.2504</v>
      </c>
      <c r="BY10" s="12">
        <v>18444.0592</v>
      </c>
      <c r="BZ10" s="12">
        <v>16015.088</v>
      </c>
      <c r="CA10" s="12">
        <v>16887.2256</v>
      </c>
      <c r="CB10" s="12">
        <v>22313.32</v>
      </c>
      <c r="CC10" s="12">
        <v>22378.3904</v>
      </c>
      <c r="CD10" s="12">
        <v>21851.0288</v>
      </c>
      <c r="CE10" s="12">
        <v>17907.9568</v>
      </c>
      <c r="CF10" s="12">
        <v>20075.6752</v>
      </c>
      <c r="CG10" s="12">
        <v>21193.0408</v>
      </c>
      <c r="CH10" s="12">
        <v>22043.3264</v>
      </c>
      <c r="CI10" s="12">
        <v>5993.7608</v>
      </c>
      <c r="CJ10" s="13">
        <v>24770.51</v>
      </c>
      <c r="CK10" s="12">
        <v>15693.1352</v>
      </c>
      <c r="CL10" s="25">
        <v>11353.8136</v>
      </c>
      <c r="CM10" s="12">
        <v>21950.0912</v>
      </c>
      <c r="CN10" s="12">
        <v>1719.024</v>
      </c>
      <c r="CO10" s="12">
        <v>18582.9408</v>
      </c>
      <c r="CP10" s="12">
        <v>18449.8864</v>
      </c>
      <c r="CQ10" s="12">
        <v>17226.1744</v>
      </c>
      <c r="CR10" s="12">
        <v>18393.0712</v>
      </c>
      <c r="CS10" s="12">
        <v>19454.5928</v>
      </c>
      <c r="CT10" s="12">
        <v>18094.4272</v>
      </c>
      <c r="CU10" s="12">
        <v>22180.2656</v>
      </c>
      <c r="CV10" s="12">
        <v>14142.1288</v>
      </c>
      <c r="CW10" s="12">
        <v>19014.1536</v>
      </c>
      <c r="CX10" s="12">
        <v>7983.264</v>
      </c>
      <c r="CY10" s="12">
        <v>6777.5192</v>
      </c>
      <c r="CZ10" s="12">
        <v>14663.6632</v>
      </c>
      <c r="DA10" s="12">
        <v>18751.9296</v>
      </c>
      <c r="DB10" s="33">
        <v>0</v>
      </c>
      <c r="DC10" s="12">
        <v>14636.9552</v>
      </c>
      <c r="DD10" s="13">
        <v>23607.03</v>
      </c>
      <c r="DE10" s="13">
        <v>24772.98</v>
      </c>
      <c r="DF10" s="13">
        <v>20701.4</v>
      </c>
      <c r="DG10" s="13">
        <v>18195.9</v>
      </c>
      <c r="DH10" s="13">
        <v>24561.21</v>
      </c>
      <c r="DI10" s="13">
        <v>24271.88</v>
      </c>
      <c r="DJ10" s="12">
        <v>16617.232</v>
      </c>
      <c r="DK10" s="12">
        <v>9058.3824</v>
      </c>
      <c r="DL10" s="12">
        <v>15221.132</v>
      </c>
      <c r="DM10" s="12">
        <v>16644.4256</v>
      </c>
      <c r="DN10" s="12">
        <v>16396.7696</v>
      </c>
      <c r="DO10" s="12">
        <v>17798.2112</v>
      </c>
      <c r="DP10" s="12">
        <v>17897.7592</v>
      </c>
      <c r="DQ10" s="12">
        <v>17130.9968</v>
      </c>
      <c r="DR10" s="12">
        <v>19630.8656</v>
      </c>
      <c r="DS10" s="13">
        <v>19585.93</v>
      </c>
      <c r="DT10" s="13">
        <v>18746.25</v>
      </c>
      <c r="DU10" s="13">
        <v>21127.39</v>
      </c>
      <c r="DV10" s="13">
        <v>19953.44</v>
      </c>
      <c r="DW10" s="12">
        <v>16799.8176</v>
      </c>
      <c r="DX10" s="12">
        <v>19564.3384</v>
      </c>
      <c r="DY10" s="12">
        <v>19620.1824</v>
      </c>
      <c r="DZ10" s="12">
        <v>21201.7816</v>
      </c>
      <c r="EA10" s="12">
        <v>20197.5608</v>
      </c>
      <c r="EB10" s="12">
        <v>21816.5512</v>
      </c>
      <c r="EC10" s="12">
        <v>5683.4624</v>
      </c>
      <c r="ED10" s="12">
        <v>21198.3824</v>
      </c>
      <c r="EE10" s="12">
        <v>21045.4184</v>
      </c>
      <c r="EF10" s="12">
        <v>18681.5176</v>
      </c>
      <c r="EG10" s="12">
        <v>19779.9448</v>
      </c>
      <c r="EH10" s="12">
        <v>12974.7464</v>
      </c>
      <c r="EI10" s="12">
        <v>22164.2408</v>
      </c>
      <c r="EJ10" s="12">
        <v>17401.9616</v>
      </c>
      <c r="EK10" s="12">
        <v>0</v>
      </c>
      <c r="EL10" s="12">
        <v>21976.7992</v>
      </c>
      <c r="EM10" s="25">
        <v>0</v>
      </c>
      <c r="EN10" s="12">
        <v>21692.7232</v>
      </c>
      <c r="EO10" s="12">
        <v>20739.0048</v>
      </c>
      <c r="EP10" s="13">
        <v>18495.09</v>
      </c>
      <c r="EQ10" s="13">
        <v>22212.08</v>
      </c>
      <c r="ER10" s="13">
        <v>22574.05</v>
      </c>
      <c r="ES10" s="13">
        <v>17634.48</v>
      </c>
      <c r="ET10" s="13">
        <v>15372.15</v>
      </c>
      <c r="EU10" s="12">
        <v>13973.14</v>
      </c>
      <c r="EV10" s="12">
        <v>16337.0408</v>
      </c>
      <c r="EW10" s="12">
        <v>17529.1888</v>
      </c>
      <c r="EX10" s="13">
        <v>24685.56</v>
      </c>
      <c r="EY10" s="13">
        <v>23550.39</v>
      </c>
      <c r="EZ10" s="13">
        <v>21550.92</v>
      </c>
      <c r="FA10" s="13">
        <v>23728.92</v>
      </c>
      <c r="FB10" s="13">
        <v>19790.92</v>
      </c>
      <c r="FC10" s="13">
        <v>21778.7</v>
      </c>
      <c r="FD10" s="13">
        <v>22676.24</v>
      </c>
      <c r="FE10" s="13">
        <v>19464.66</v>
      </c>
      <c r="FF10" s="13">
        <v>17239.26</v>
      </c>
      <c r="FG10" s="13">
        <v>19769.38</v>
      </c>
      <c r="FH10" s="13">
        <v>22932.33</v>
      </c>
      <c r="FI10" s="13">
        <v>14384.11</v>
      </c>
      <c r="FJ10" s="12">
        <v>9528.9288</v>
      </c>
      <c r="FK10" s="13">
        <v>19318.14</v>
      </c>
      <c r="FL10" s="13">
        <v>19816.78</v>
      </c>
      <c r="FM10" s="12">
        <v>17224.7176</v>
      </c>
      <c r="FN10" s="12">
        <v>12670.7608</v>
      </c>
      <c r="FO10" s="12">
        <v>16020.9152</v>
      </c>
      <c r="FP10" s="13">
        <v>17053.35</v>
      </c>
      <c r="FQ10" s="12">
        <v>7925.4776</v>
      </c>
      <c r="FR10" s="12">
        <v>13290.872</v>
      </c>
      <c r="FS10" s="12">
        <v>16559.9312</v>
      </c>
      <c r="FT10" s="12">
        <v>17269.3928</v>
      </c>
      <c r="FU10" s="12">
        <v>6282.6928</v>
      </c>
      <c r="FV10" s="12">
        <v>5773.2984</v>
      </c>
      <c r="FW10" s="12">
        <v>17179.0712</v>
      </c>
      <c r="FX10" s="13">
        <v>16377.42</v>
      </c>
      <c r="FY10" s="12">
        <v>18727.6496</v>
      </c>
      <c r="FZ10" s="12">
        <v>18659.6656</v>
      </c>
      <c r="GA10" s="12">
        <v>18651.896</v>
      </c>
      <c r="GB10" s="12">
        <v>19282.2048</v>
      </c>
      <c r="GC10" s="12">
        <v>18884.0128</v>
      </c>
      <c r="GD10" s="12">
        <v>19070.4832</v>
      </c>
      <c r="GE10" s="12">
        <v>18682.9744</v>
      </c>
      <c r="GF10" s="12">
        <v>16718.2368</v>
      </c>
      <c r="GG10" s="12">
        <v>17195.096</v>
      </c>
      <c r="GH10" s="12">
        <v>3144.7456</v>
      </c>
      <c r="GI10" s="12">
        <v>8005.6016</v>
      </c>
      <c r="GJ10" s="15">
        <v>19359.9008</v>
      </c>
      <c r="GK10" s="12">
        <f t="shared" si="0"/>
        <v>3281901.3292</v>
      </c>
    </row>
    <row r="11" hidden="1" spans="1:193">
      <c r="A11" s="8"/>
      <c r="B11" s="6" t="s">
        <v>23</v>
      </c>
      <c r="C11" s="13">
        <f t="shared" ref="C11:BN11" si="4">C8+C9+C10</f>
        <v>44743.24</v>
      </c>
      <c r="D11" s="13">
        <f t="shared" si="4"/>
        <v>43258.8</v>
      </c>
      <c r="E11" s="13">
        <f t="shared" si="4"/>
        <v>27344.9944</v>
      </c>
      <c r="F11" s="13">
        <f t="shared" si="4"/>
        <v>24135.7272</v>
      </c>
      <c r="G11" s="13">
        <f t="shared" si="4"/>
        <v>46034.302</v>
      </c>
      <c r="H11" s="13">
        <f t="shared" si="4"/>
        <v>45637.4412</v>
      </c>
      <c r="I11" s="13">
        <f t="shared" si="4"/>
        <v>46711.3752</v>
      </c>
      <c r="J11" s="13">
        <f t="shared" si="4"/>
        <v>26463.0396</v>
      </c>
      <c r="K11" s="13">
        <f t="shared" si="4"/>
        <v>43415.2976</v>
      </c>
      <c r="L11" s="13">
        <f t="shared" si="4"/>
        <v>42578.3136</v>
      </c>
      <c r="M11" s="13">
        <f t="shared" si="4"/>
        <v>42641.9368</v>
      </c>
      <c r="N11" s="13">
        <f t="shared" si="4"/>
        <v>47369.92</v>
      </c>
      <c r="O11" s="13">
        <f t="shared" si="4"/>
        <v>43188</v>
      </c>
      <c r="P11" s="13">
        <f t="shared" si="4"/>
        <v>46141.54</v>
      </c>
      <c r="Q11" s="13">
        <f t="shared" si="4"/>
        <v>43199.8</v>
      </c>
      <c r="R11" s="13">
        <f t="shared" si="4"/>
        <v>13966.7532</v>
      </c>
      <c r="S11" s="13">
        <f t="shared" si="4"/>
        <v>16313.7976</v>
      </c>
      <c r="T11" s="13">
        <f t="shared" si="4"/>
        <v>48019.8988</v>
      </c>
      <c r="U11" s="13">
        <f t="shared" si="4"/>
        <v>48697.0748</v>
      </c>
      <c r="V11" s="13">
        <f t="shared" si="4"/>
        <v>46308.5976</v>
      </c>
      <c r="W11" s="13">
        <f t="shared" si="4"/>
        <v>41302.1508</v>
      </c>
      <c r="X11" s="13">
        <f t="shared" si="4"/>
        <v>20906.5696</v>
      </c>
      <c r="Y11" s="13">
        <f t="shared" si="4"/>
        <v>14218.5784</v>
      </c>
      <c r="Z11" s="13">
        <f t="shared" si="4"/>
        <v>45191.5392</v>
      </c>
      <c r="AA11" s="13">
        <f t="shared" si="4"/>
        <v>42442.24</v>
      </c>
      <c r="AB11" s="13">
        <f t="shared" si="4"/>
        <v>42130.72</v>
      </c>
      <c r="AC11" s="13">
        <f t="shared" si="4"/>
        <v>41560.78</v>
      </c>
      <c r="AD11" s="13">
        <f t="shared" si="4"/>
        <v>35534.52</v>
      </c>
      <c r="AE11" s="13">
        <f t="shared" si="4"/>
        <v>41905.34</v>
      </c>
      <c r="AF11" s="13">
        <f t="shared" si="4"/>
        <v>44815.22</v>
      </c>
      <c r="AG11" s="13">
        <f t="shared" si="4"/>
        <v>44946.2</v>
      </c>
      <c r="AH11" s="13">
        <f t="shared" si="4"/>
        <v>29439.82</v>
      </c>
      <c r="AI11" s="13">
        <f t="shared" si="4"/>
        <v>39513.5644</v>
      </c>
      <c r="AJ11" s="13">
        <f t="shared" si="4"/>
        <v>42125.672</v>
      </c>
      <c r="AK11" s="13">
        <f t="shared" si="4"/>
        <v>28873.6336</v>
      </c>
      <c r="AL11" s="13">
        <f t="shared" si="4"/>
        <v>42387.8452</v>
      </c>
      <c r="AM11" s="13">
        <f t="shared" si="4"/>
        <v>38312.0104</v>
      </c>
      <c r="AN11" s="13">
        <f t="shared" si="4"/>
        <v>41187.6324</v>
      </c>
      <c r="AO11" s="13">
        <f t="shared" si="4"/>
        <v>41443.334</v>
      </c>
      <c r="AP11" s="13">
        <f t="shared" si="4"/>
        <v>44818.7288</v>
      </c>
      <c r="AQ11" s="13">
        <f t="shared" si="4"/>
        <v>14440.9852</v>
      </c>
      <c r="AR11" s="13">
        <f t="shared" si="4"/>
        <v>18849.9988</v>
      </c>
      <c r="AS11" s="13">
        <f t="shared" si="4"/>
        <v>35478.3792</v>
      </c>
      <c r="AT11" s="13">
        <f t="shared" si="4"/>
        <v>39488.0188</v>
      </c>
      <c r="AU11" s="13">
        <f t="shared" si="4"/>
        <v>44135.6956</v>
      </c>
      <c r="AV11" s="13">
        <f t="shared" si="4"/>
        <v>48033.362</v>
      </c>
      <c r="AW11" s="13">
        <f t="shared" si="4"/>
        <v>11424.2536</v>
      </c>
      <c r="AX11" s="13">
        <f t="shared" si="4"/>
        <v>2529.5688</v>
      </c>
      <c r="AY11" s="13">
        <f t="shared" si="4"/>
        <v>33713.9912</v>
      </c>
      <c r="AZ11" s="13">
        <f t="shared" si="4"/>
        <v>35318.5808</v>
      </c>
      <c r="BA11" s="13">
        <f t="shared" si="4"/>
        <v>37576.96</v>
      </c>
      <c r="BB11" s="13">
        <f t="shared" si="4"/>
        <v>43152.3468</v>
      </c>
      <c r="BC11" s="13">
        <f t="shared" si="4"/>
        <v>36626.9288</v>
      </c>
      <c r="BD11" s="13">
        <f t="shared" si="4"/>
        <v>42456.9268</v>
      </c>
      <c r="BE11" s="13">
        <f t="shared" si="4"/>
        <v>35759.302</v>
      </c>
      <c r="BF11" s="13">
        <f t="shared" si="4"/>
        <v>40325.3444</v>
      </c>
      <c r="BG11" s="13">
        <f t="shared" si="4"/>
        <v>24048.1668</v>
      </c>
      <c r="BH11" s="13">
        <f t="shared" si="4"/>
        <v>33333.6516</v>
      </c>
      <c r="BI11" s="13">
        <f t="shared" si="4"/>
        <v>42564.8272</v>
      </c>
      <c r="BJ11" s="13">
        <f t="shared" si="4"/>
        <v>31917.7384</v>
      </c>
      <c r="BK11" s="13">
        <f t="shared" si="4"/>
        <v>45647.8648</v>
      </c>
      <c r="BL11" s="13">
        <f t="shared" si="4"/>
        <v>43484.7508</v>
      </c>
      <c r="BM11" s="13">
        <f t="shared" si="4"/>
        <v>43884.2744</v>
      </c>
      <c r="BN11" s="13">
        <f t="shared" si="4"/>
        <v>47717.2824</v>
      </c>
      <c r="BO11" s="13">
        <f t="shared" ref="BO11:DZ11" si="5">BO8+BO9+BO10</f>
        <v>21322.838</v>
      </c>
      <c r="BP11" s="13">
        <f t="shared" si="5"/>
        <v>40537.5676</v>
      </c>
      <c r="BQ11" s="13">
        <f t="shared" si="5"/>
        <v>46642.7412</v>
      </c>
      <c r="BR11" s="13">
        <f t="shared" si="5"/>
        <v>35160.8236</v>
      </c>
      <c r="BS11" s="13">
        <f t="shared" si="5"/>
        <v>46469.2448</v>
      </c>
      <c r="BT11" s="13">
        <f t="shared" si="5"/>
        <v>42870.8004</v>
      </c>
      <c r="BU11" s="13">
        <f t="shared" si="5"/>
        <v>40675.5728</v>
      </c>
      <c r="BV11" s="13">
        <f t="shared" si="5"/>
        <v>45750.1024</v>
      </c>
      <c r="BW11" s="13">
        <f t="shared" si="5"/>
        <v>43126.2792</v>
      </c>
      <c r="BX11" s="13">
        <f t="shared" si="5"/>
        <v>40563.4404</v>
      </c>
      <c r="BY11" s="13">
        <f t="shared" si="5"/>
        <v>38199.1892</v>
      </c>
      <c r="BZ11" s="13">
        <f t="shared" si="5"/>
        <v>36174.888</v>
      </c>
      <c r="CA11" s="13">
        <f t="shared" si="5"/>
        <v>35416.4756</v>
      </c>
      <c r="CB11" s="13">
        <f t="shared" si="5"/>
        <v>46552.04</v>
      </c>
      <c r="CC11" s="13">
        <f t="shared" si="5"/>
        <v>46894.8004</v>
      </c>
      <c r="CD11" s="13">
        <f t="shared" si="5"/>
        <v>44543.2988</v>
      </c>
      <c r="CE11" s="13">
        <f t="shared" si="5"/>
        <v>38822.3668</v>
      </c>
      <c r="CF11" s="13">
        <f t="shared" si="5"/>
        <v>41561.2552</v>
      </c>
      <c r="CG11" s="13">
        <f t="shared" si="5"/>
        <v>44851.5608</v>
      </c>
      <c r="CH11" s="13">
        <f t="shared" si="5"/>
        <v>45651.0464</v>
      </c>
      <c r="CI11" s="13">
        <f t="shared" si="5"/>
        <v>12545.3208</v>
      </c>
      <c r="CJ11" s="13">
        <f t="shared" si="5"/>
        <v>47480.84</v>
      </c>
      <c r="CK11" s="13">
        <f t="shared" si="5"/>
        <v>34747.2752</v>
      </c>
      <c r="CL11" s="13">
        <f t="shared" si="5"/>
        <v>35145.5336</v>
      </c>
      <c r="CM11" s="13">
        <f t="shared" si="5"/>
        <v>46839.5712</v>
      </c>
      <c r="CN11" s="13">
        <f t="shared" si="5"/>
        <v>23914.054</v>
      </c>
      <c r="CO11" s="13">
        <f t="shared" si="5"/>
        <v>42260.6508</v>
      </c>
      <c r="CP11" s="13">
        <f t="shared" si="5"/>
        <v>41403.4664</v>
      </c>
      <c r="CQ11" s="13">
        <f t="shared" si="5"/>
        <v>40007.6144</v>
      </c>
      <c r="CR11" s="13">
        <f t="shared" si="5"/>
        <v>39226.2012</v>
      </c>
      <c r="CS11" s="13">
        <f t="shared" si="5"/>
        <v>44050.5828</v>
      </c>
      <c r="CT11" s="13">
        <f t="shared" si="5"/>
        <v>40384.2772</v>
      </c>
      <c r="CU11" s="13">
        <f t="shared" si="5"/>
        <v>47255.4256</v>
      </c>
      <c r="CV11" s="13">
        <f t="shared" si="5"/>
        <v>35352.2788</v>
      </c>
      <c r="CW11" s="13">
        <f t="shared" si="5"/>
        <v>39089.2936</v>
      </c>
      <c r="CX11" s="13">
        <f t="shared" si="5"/>
        <v>17745.694</v>
      </c>
      <c r="CY11" s="13">
        <f t="shared" si="5"/>
        <v>6777.5192</v>
      </c>
      <c r="CZ11" s="13">
        <f t="shared" si="5"/>
        <v>35486.0732</v>
      </c>
      <c r="DA11" s="13">
        <f t="shared" si="5"/>
        <v>42072.9396</v>
      </c>
      <c r="DB11" s="13">
        <f t="shared" si="5"/>
        <v>0</v>
      </c>
      <c r="DC11" s="13">
        <f t="shared" si="5"/>
        <v>14947.9352</v>
      </c>
      <c r="DD11" s="13">
        <f t="shared" si="5"/>
        <v>45250.64</v>
      </c>
      <c r="DE11" s="13">
        <f t="shared" si="5"/>
        <v>47485.56</v>
      </c>
      <c r="DF11" s="13">
        <f t="shared" si="5"/>
        <v>39681.04</v>
      </c>
      <c r="DG11" s="13">
        <f t="shared" si="5"/>
        <v>34878.44</v>
      </c>
      <c r="DH11" s="13">
        <f t="shared" si="5"/>
        <v>47079.64</v>
      </c>
      <c r="DI11" s="13">
        <f t="shared" si="5"/>
        <v>46525.04</v>
      </c>
      <c r="DJ11" s="13">
        <f t="shared" si="5"/>
        <v>35094.562</v>
      </c>
      <c r="DK11" s="13">
        <f t="shared" si="5"/>
        <v>28726.0324</v>
      </c>
      <c r="DL11" s="13">
        <f t="shared" si="5"/>
        <v>34045.002</v>
      </c>
      <c r="DM11" s="13">
        <f t="shared" si="5"/>
        <v>37611.8856</v>
      </c>
      <c r="DN11" s="13">
        <f t="shared" si="5"/>
        <v>34767.4296</v>
      </c>
      <c r="DO11" s="13">
        <f t="shared" si="5"/>
        <v>40313.2512</v>
      </c>
      <c r="DP11" s="13">
        <f t="shared" si="5"/>
        <v>39623.7692</v>
      </c>
      <c r="DQ11" s="13">
        <f t="shared" si="5"/>
        <v>36014.6968</v>
      </c>
      <c r="DR11" s="13">
        <f t="shared" si="5"/>
        <v>36072.9656</v>
      </c>
      <c r="DS11" s="13">
        <f t="shared" si="5"/>
        <v>37542.88</v>
      </c>
      <c r="DT11" s="13">
        <f t="shared" si="5"/>
        <v>35933.36</v>
      </c>
      <c r="DU11" s="13">
        <f t="shared" si="5"/>
        <v>40497.6</v>
      </c>
      <c r="DV11" s="13">
        <f t="shared" si="5"/>
        <v>38247.34</v>
      </c>
      <c r="DW11" s="13">
        <f t="shared" si="5"/>
        <v>36969.2176</v>
      </c>
      <c r="DX11" s="13">
        <f t="shared" si="5"/>
        <v>41084.3484</v>
      </c>
      <c r="DY11" s="13">
        <f t="shared" si="5"/>
        <v>41086.5724</v>
      </c>
      <c r="DZ11" s="13">
        <f t="shared" si="5"/>
        <v>44399.1816</v>
      </c>
      <c r="EA11" s="13">
        <f t="shared" ref="EA11:GK11" si="6">EA8+EA9+EA10</f>
        <v>41965.3408</v>
      </c>
      <c r="EB11" s="13">
        <f t="shared" si="6"/>
        <v>46324.4912</v>
      </c>
      <c r="EC11" s="13">
        <f t="shared" si="6"/>
        <v>12131.7324</v>
      </c>
      <c r="ED11" s="13">
        <f t="shared" si="6"/>
        <v>44460.6924</v>
      </c>
      <c r="EE11" s="13">
        <f t="shared" si="6"/>
        <v>44547.0384</v>
      </c>
      <c r="EF11" s="13">
        <f t="shared" si="6"/>
        <v>39437.3276</v>
      </c>
      <c r="EG11" s="13">
        <f t="shared" si="6"/>
        <v>41703.4948</v>
      </c>
      <c r="EH11" s="13">
        <f t="shared" si="6"/>
        <v>29348.5564</v>
      </c>
      <c r="EI11" s="13">
        <f t="shared" si="6"/>
        <v>46259.6008</v>
      </c>
      <c r="EJ11" s="13">
        <f t="shared" si="6"/>
        <v>34946.9016</v>
      </c>
      <c r="EK11" s="13">
        <f t="shared" si="6"/>
        <v>2437.64</v>
      </c>
      <c r="EL11" s="13">
        <f t="shared" si="6"/>
        <v>45706.4292</v>
      </c>
      <c r="EM11" s="13">
        <f t="shared" si="6"/>
        <v>19062.61</v>
      </c>
      <c r="EN11" s="13">
        <f t="shared" si="6"/>
        <v>44664.9332</v>
      </c>
      <c r="EO11" s="13">
        <f t="shared" si="6"/>
        <v>43427.8848</v>
      </c>
      <c r="EP11" s="13">
        <f t="shared" si="6"/>
        <v>35451.92</v>
      </c>
      <c r="EQ11" s="13">
        <f t="shared" si="6"/>
        <v>42576.76</v>
      </c>
      <c r="ER11" s="13">
        <f t="shared" si="6"/>
        <v>43270.6</v>
      </c>
      <c r="ES11" s="13">
        <f t="shared" si="6"/>
        <v>33802.28</v>
      </c>
      <c r="ET11" s="13">
        <f t="shared" si="6"/>
        <v>29465.78</v>
      </c>
      <c r="EU11" s="13">
        <f t="shared" si="6"/>
        <v>29052.21</v>
      </c>
      <c r="EV11" s="13">
        <f t="shared" si="6"/>
        <v>34143.3008</v>
      </c>
      <c r="EW11" s="13">
        <f t="shared" si="6"/>
        <v>28862.9088</v>
      </c>
      <c r="EX11" s="13">
        <f t="shared" si="6"/>
        <v>47318</v>
      </c>
      <c r="EY11" s="13">
        <f t="shared" si="6"/>
        <v>45142.08</v>
      </c>
      <c r="EZ11" s="13">
        <f t="shared" si="6"/>
        <v>41309.44</v>
      </c>
      <c r="FA11" s="13">
        <f t="shared" si="6"/>
        <v>45484.28</v>
      </c>
      <c r="FB11" s="13">
        <f t="shared" si="6"/>
        <v>37935.82</v>
      </c>
      <c r="FC11" s="13">
        <f t="shared" si="6"/>
        <v>41746.04</v>
      </c>
      <c r="FD11" s="13">
        <f t="shared" si="6"/>
        <v>43466.48</v>
      </c>
      <c r="FE11" s="13">
        <f t="shared" si="6"/>
        <v>37310.42</v>
      </c>
      <c r="FF11" s="13">
        <f t="shared" si="6"/>
        <v>33044.72</v>
      </c>
      <c r="FG11" s="13">
        <f t="shared" si="6"/>
        <v>37894.52</v>
      </c>
      <c r="FH11" s="13">
        <f t="shared" si="6"/>
        <v>43957.36</v>
      </c>
      <c r="FI11" s="13">
        <f t="shared" si="6"/>
        <v>27571.88</v>
      </c>
      <c r="FJ11" s="13">
        <f t="shared" si="6"/>
        <v>20885.2188</v>
      </c>
      <c r="FK11" s="13">
        <f t="shared" si="6"/>
        <v>37029.58</v>
      </c>
      <c r="FL11" s="13">
        <f t="shared" si="6"/>
        <v>37985.38</v>
      </c>
      <c r="FM11" s="13">
        <f t="shared" si="6"/>
        <v>37508.6876</v>
      </c>
      <c r="FN11" s="13">
        <f t="shared" si="6"/>
        <v>28363.9008</v>
      </c>
      <c r="FO11" s="13">
        <f t="shared" si="6"/>
        <v>32321.9152</v>
      </c>
      <c r="FP11" s="13">
        <f t="shared" si="6"/>
        <v>32688.36</v>
      </c>
      <c r="FQ11" s="13">
        <f t="shared" si="6"/>
        <v>26910.1976</v>
      </c>
      <c r="FR11" s="13">
        <f t="shared" si="6"/>
        <v>25993.262</v>
      </c>
      <c r="FS11" s="13">
        <f t="shared" si="6"/>
        <v>32439.8912</v>
      </c>
      <c r="FT11" s="13">
        <f t="shared" si="6"/>
        <v>35986.0228</v>
      </c>
      <c r="FU11" s="13">
        <f t="shared" si="6"/>
        <v>12410.9528</v>
      </c>
      <c r="FV11" s="13">
        <f t="shared" si="6"/>
        <v>11238.3884</v>
      </c>
      <c r="FW11" s="13">
        <f t="shared" si="6"/>
        <v>36156.4612</v>
      </c>
      <c r="FX11" s="13">
        <f t="shared" si="6"/>
        <v>31392.72</v>
      </c>
      <c r="FY11" s="13">
        <f t="shared" si="6"/>
        <v>37346.0796</v>
      </c>
      <c r="FZ11" s="13">
        <f t="shared" si="6"/>
        <v>37284.8656</v>
      </c>
      <c r="GA11" s="13">
        <f t="shared" si="6"/>
        <v>37266.376</v>
      </c>
      <c r="GB11" s="13">
        <f t="shared" si="6"/>
        <v>38792.3848</v>
      </c>
      <c r="GC11" s="13">
        <f t="shared" si="6"/>
        <v>37813.4228</v>
      </c>
      <c r="GD11" s="13">
        <f t="shared" si="6"/>
        <v>38253.8732</v>
      </c>
      <c r="GE11" s="13">
        <f t="shared" si="6"/>
        <v>37078.4644</v>
      </c>
      <c r="GF11" s="13">
        <f t="shared" si="6"/>
        <v>33278.8568</v>
      </c>
      <c r="GG11" s="13">
        <f t="shared" si="6"/>
        <v>33155.196</v>
      </c>
      <c r="GH11" s="13">
        <f t="shared" si="6"/>
        <v>6124.7756</v>
      </c>
      <c r="GI11" s="13">
        <f t="shared" si="6"/>
        <v>15589.4416</v>
      </c>
      <c r="GJ11" s="13">
        <f t="shared" si="6"/>
        <v>37403.7708</v>
      </c>
      <c r="GK11" s="13">
        <f t="shared" si="6"/>
        <v>6912514.3992</v>
      </c>
    </row>
    <row r="12" hidden="1" spans="1:193">
      <c r="A12" s="14" t="s">
        <v>405</v>
      </c>
      <c r="B12" s="9" t="s">
        <v>20</v>
      </c>
      <c r="C12" s="13">
        <v>41401</v>
      </c>
      <c r="D12" s="13">
        <v>40072</v>
      </c>
      <c r="E12" s="12">
        <v>7924</v>
      </c>
      <c r="F12" s="12">
        <v>24012</v>
      </c>
      <c r="G12" s="12">
        <v>45895</v>
      </c>
      <c r="H12" s="12">
        <v>45402</v>
      </c>
      <c r="I12" s="17">
        <v>43842</v>
      </c>
      <c r="J12" s="17">
        <v>26816</v>
      </c>
      <c r="K12" s="17">
        <v>44071</v>
      </c>
      <c r="L12" s="17">
        <v>38656</v>
      </c>
      <c r="M12" s="17">
        <v>35578</v>
      </c>
      <c r="N12" s="13">
        <v>42379</v>
      </c>
      <c r="O12" s="13">
        <v>39776</v>
      </c>
      <c r="P12" s="13">
        <v>41549</v>
      </c>
      <c r="Q12" s="13">
        <v>40181</v>
      </c>
      <c r="R12" s="12">
        <v>13772</v>
      </c>
      <c r="S12" s="12">
        <v>15996</v>
      </c>
      <c r="T12" s="12">
        <v>47148</v>
      </c>
      <c r="U12" s="12">
        <v>47708</v>
      </c>
      <c r="V12" s="12">
        <v>44921</v>
      </c>
      <c r="W12" s="12">
        <v>37568</v>
      </c>
      <c r="X12" s="12">
        <v>19216</v>
      </c>
      <c r="Y12" s="12">
        <v>13964</v>
      </c>
      <c r="Z12" s="12">
        <v>44507</v>
      </c>
      <c r="AA12" s="13">
        <v>38249</v>
      </c>
      <c r="AB12" s="13">
        <v>33812</v>
      </c>
      <c r="AC12" s="13">
        <v>37075</v>
      </c>
      <c r="AD12" s="13">
        <v>33737</v>
      </c>
      <c r="AE12" s="13">
        <v>41272</v>
      </c>
      <c r="AF12" s="13">
        <v>39652</v>
      </c>
      <c r="AG12" s="13">
        <v>38299</v>
      </c>
      <c r="AH12" s="13">
        <v>27038</v>
      </c>
      <c r="AI12" s="12">
        <v>38449</v>
      </c>
      <c r="AJ12" s="12">
        <v>41220</v>
      </c>
      <c r="AK12" s="12">
        <v>28606</v>
      </c>
      <c r="AL12" s="12">
        <v>37542</v>
      </c>
      <c r="AM12" s="12">
        <v>38434</v>
      </c>
      <c r="AN12" s="12">
        <v>40554</v>
      </c>
      <c r="AO12" s="12">
        <v>40790</v>
      </c>
      <c r="AP12" s="12">
        <v>43723</v>
      </c>
      <c r="AQ12" s="12">
        <v>13892</v>
      </c>
      <c r="AR12" s="12">
        <v>18348</v>
      </c>
      <c r="AS12" s="12">
        <v>20432</v>
      </c>
      <c r="AT12" s="12">
        <v>38723</v>
      </c>
      <c r="AU12" s="12">
        <v>43001</v>
      </c>
      <c r="AV12" s="12">
        <v>46970</v>
      </c>
      <c r="AW12" s="12">
        <v>11106</v>
      </c>
      <c r="AX12" s="12">
        <v>2873</v>
      </c>
      <c r="AY12" s="12">
        <v>23527</v>
      </c>
      <c r="AZ12" s="12">
        <v>31993</v>
      </c>
      <c r="BA12" s="12">
        <v>34225</v>
      </c>
      <c r="BB12" s="12">
        <v>39078</v>
      </c>
      <c r="BC12" s="12">
        <v>28898</v>
      </c>
      <c r="BD12" s="12">
        <v>38678</v>
      </c>
      <c r="BE12" s="12">
        <v>23220</v>
      </c>
      <c r="BF12" s="12">
        <v>36649</v>
      </c>
      <c r="BG12" s="12">
        <v>21678</v>
      </c>
      <c r="BH12" s="12">
        <v>16636</v>
      </c>
      <c r="BI12" s="12">
        <v>38512</v>
      </c>
      <c r="BJ12" s="12">
        <v>15889</v>
      </c>
      <c r="BK12" s="12">
        <v>41008</v>
      </c>
      <c r="BL12" s="12">
        <v>40518</v>
      </c>
      <c r="BM12" s="12">
        <v>43649</v>
      </c>
      <c r="BN12" s="12">
        <v>46254</v>
      </c>
      <c r="BO12" s="12">
        <v>20530</v>
      </c>
      <c r="BP12" s="12">
        <v>40796</v>
      </c>
      <c r="BQ12" s="12">
        <v>45902</v>
      </c>
      <c r="BR12" s="12">
        <v>34081</v>
      </c>
      <c r="BS12" s="12">
        <v>45733</v>
      </c>
      <c r="BT12" s="12">
        <v>37759</v>
      </c>
      <c r="BU12" s="12">
        <v>37913</v>
      </c>
      <c r="BV12" s="12">
        <v>45154</v>
      </c>
      <c r="BW12" s="12">
        <v>42632</v>
      </c>
      <c r="BX12" s="12">
        <v>37309</v>
      </c>
      <c r="BY12" s="12">
        <v>37982</v>
      </c>
      <c r="BZ12" s="12">
        <v>32980</v>
      </c>
      <c r="CA12" s="12">
        <v>34776</v>
      </c>
      <c r="CB12" s="12">
        <v>45950</v>
      </c>
      <c r="CC12" s="12">
        <v>46084</v>
      </c>
      <c r="CD12" s="12">
        <v>44998</v>
      </c>
      <c r="CE12" s="12">
        <v>36878</v>
      </c>
      <c r="CF12" s="12">
        <v>41342</v>
      </c>
      <c r="CG12" s="12">
        <v>43643</v>
      </c>
      <c r="CH12" s="12">
        <v>45394</v>
      </c>
      <c r="CI12" s="12">
        <v>12343</v>
      </c>
      <c r="CJ12" s="13">
        <v>42196</v>
      </c>
      <c r="CK12" s="17">
        <v>32317</v>
      </c>
      <c r="CL12" s="26">
        <v>23381</v>
      </c>
      <c r="CM12" s="17">
        <v>45202</v>
      </c>
      <c r="CN12" s="17">
        <v>3540</v>
      </c>
      <c r="CO12" s="17">
        <v>38268</v>
      </c>
      <c r="CP12" s="17">
        <v>37994</v>
      </c>
      <c r="CQ12" s="17">
        <v>35474</v>
      </c>
      <c r="CR12" s="17">
        <v>37877</v>
      </c>
      <c r="CS12" s="17">
        <v>40063</v>
      </c>
      <c r="CT12" s="17">
        <v>37262</v>
      </c>
      <c r="CU12" s="17">
        <v>45676</v>
      </c>
      <c r="CV12" s="17">
        <v>29123</v>
      </c>
      <c r="CW12" s="17">
        <v>39156</v>
      </c>
      <c r="CX12" s="17">
        <v>16440</v>
      </c>
      <c r="CY12" s="17">
        <v>13957</v>
      </c>
      <c r="CZ12" s="17">
        <v>30197</v>
      </c>
      <c r="DA12" s="17">
        <v>38616</v>
      </c>
      <c r="DB12" s="27">
        <v>0</v>
      </c>
      <c r="DC12" s="17">
        <v>30142</v>
      </c>
      <c r="DD12" s="13">
        <v>41010</v>
      </c>
      <c r="DE12" s="13">
        <v>40370</v>
      </c>
      <c r="DF12" s="13">
        <v>38629</v>
      </c>
      <c r="DG12" s="13">
        <v>32434</v>
      </c>
      <c r="DH12" s="13">
        <v>42244</v>
      </c>
      <c r="DI12" s="13">
        <v>41642</v>
      </c>
      <c r="DJ12" s="17">
        <v>34220</v>
      </c>
      <c r="DK12" s="17">
        <v>18654</v>
      </c>
      <c r="DL12" s="17">
        <v>31345</v>
      </c>
      <c r="DM12" s="17">
        <v>34276</v>
      </c>
      <c r="DN12" s="17">
        <v>33766</v>
      </c>
      <c r="DO12" s="17">
        <v>36652</v>
      </c>
      <c r="DP12" s="17">
        <v>36857</v>
      </c>
      <c r="DQ12" s="17">
        <v>35278</v>
      </c>
      <c r="DR12" s="17">
        <v>40426</v>
      </c>
      <c r="DS12" s="13">
        <v>38521</v>
      </c>
      <c r="DT12" s="13">
        <v>37378</v>
      </c>
      <c r="DU12" s="13">
        <v>31913</v>
      </c>
      <c r="DV12" s="13">
        <v>34752</v>
      </c>
      <c r="DW12" s="17">
        <v>34596</v>
      </c>
      <c r="DX12" s="17">
        <v>40289</v>
      </c>
      <c r="DY12" s="17">
        <v>40404</v>
      </c>
      <c r="DZ12" s="17">
        <v>43661</v>
      </c>
      <c r="EA12" s="17">
        <v>41593</v>
      </c>
      <c r="EB12" s="17">
        <v>44927</v>
      </c>
      <c r="EC12" s="17">
        <v>11704</v>
      </c>
      <c r="ED12" s="17">
        <v>43654</v>
      </c>
      <c r="EE12" s="17">
        <v>43339</v>
      </c>
      <c r="EF12" s="17">
        <v>38471</v>
      </c>
      <c r="EG12" s="17">
        <v>40733</v>
      </c>
      <c r="EH12" s="17">
        <v>26719</v>
      </c>
      <c r="EI12" s="17">
        <v>45643</v>
      </c>
      <c r="EJ12" s="17">
        <v>35836</v>
      </c>
      <c r="EK12" s="37">
        <v>0</v>
      </c>
      <c r="EL12" s="17">
        <v>45257</v>
      </c>
      <c r="EM12" s="27">
        <v>0</v>
      </c>
      <c r="EN12" s="17">
        <v>44672</v>
      </c>
      <c r="EO12" s="17">
        <v>42708</v>
      </c>
      <c r="EP12" s="13">
        <v>35268</v>
      </c>
      <c r="EQ12" s="13">
        <v>39875</v>
      </c>
      <c r="ER12" s="13">
        <v>39941</v>
      </c>
      <c r="ES12" s="13">
        <v>35395</v>
      </c>
      <c r="ET12" s="13">
        <v>33100</v>
      </c>
      <c r="EU12" s="12">
        <v>28775</v>
      </c>
      <c r="EV12" s="12">
        <v>33643</v>
      </c>
      <c r="EW12" s="12">
        <v>36098</v>
      </c>
      <c r="EX12" s="13">
        <v>41435</v>
      </c>
      <c r="EY12" s="13">
        <v>39127</v>
      </c>
      <c r="EZ12" s="13">
        <v>37330</v>
      </c>
      <c r="FA12" s="13">
        <v>40162</v>
      </c>
      <c r="FB12" s="13">
        <v>35648</v>
      </c>
      <c r="FC12" s="13">
        <v>39775</v>
      </c>
      <c r="FD12" s="13">
        <v>40447</v>
      </c>
      <c r="FE12" s="13">
        <v>35711</v>
      </c>
      <c r="FF12" s="13">
        <v>32988</v>
      </c>
      <c r="FG12" s="13">
        <v>36065</v>
      </c>
      <c r="FH12" s="13">
        <v>40846</v>
      </c>
      <c r="FI12" s="13">
        <v>28158</v>
      </c>
      <c r="FJ12" s="12">
        <v>19623</v>
      </c>
      <c r="FK12" s="13">
        <v>36100</v>
      </c>
      <c r="FL12" s="13">
        <v>37932</v>
      </c>
      <c r="FM12" s="17">
        <v>35471</v>
      </c>
      <c r="FN12" s="17">
        <v>26093</v>
      </c>
      <c r="FO12" s="17">
        <v>32992</v>
      </c>
      <c r="FP12" s="13">
        <v>33185</v>
      </c>
      <c r="FQ12" s="12">
        <v>16321</v>
      </c>
      <c r="FR12" s="12">
        <v>27370</v>
      </c>
      <c r="FS12" s="12">
        <v>34102</v>
      </c>
      <c r="FT12" s="12">
        <v>35563</v>
      </c>
      <c r="FU12" s="12">
        <v>12938</v>
      </c>
      <c r="FV12" s="12">
        <v>11889</v>
      </c>
      <c r="FW12" s="12">
        <v>35377</v>
      </c>
      <c r="FX12" s="13">
        <v>31955</v>
      </c>
      <c r="FY12" s="12">
        <v>38566</v>
      </c>
      <c r="FZ12" s="12">
        <v>38426</v>
      </c>
      <c r="GA12" s="12">
        <v>38410</v>
      </c>
      <c r="GB12" s="12">
        <v>39708</v>
      </c>
      <c r="GC12" s="12">
        <v>38888</v>
      </c>
      <c r="GD12" s="12">
        <v>39272</v>
      </c>
      <c r="GE12" s="12">
        <v>38474</v>
      </c>
      <c r="GF12" s="12">
        <v>34428</v>
      </c>
      <c r="GG12" s="12">
        <v>35410</v>
      </c>
      <c r="GH12" s="12">
        <v>6476</v>
      </c>
      <c r="GI12" s="12">
        <v>16486</v>
      </c>
      <c r="GJ12" s="12">
        <v>39868</v>
      </c>
      <c r="GK12" s="12">
        <f t="shared" ref="GK12:GK20" si="7">SUM(C12:GJ12)</f>
        <v>6489306</v>
      </c>
    </row>
    <row r="13" spans="1:193">
      <c r="A13" s="14"/>
      <c r="B13" s="9" t="s">
        <v>21</v>
      </c>
      <c r="C13" s="13">
        <v>15086.52</v>
      </c>
      <c r="D13" s="13">
        <v>14602.24</v>
      </c>
      <c r="E13" s="15">
        <v>2887.51</v>
      </c>
      <c r="F13" s="15">
        <v>8749.97</v>
      </c>
      <c r="G13" s="15">
        <v>16724.14</v>
      </c>
      <c r="H13" s="15">
        <v>16544.49</v>
      </c>
      <c r="I13" s="15">
        <v>15976.02</v>
      </c>
      <c r="J13" s="15">
        <v>9771.75</v>
      </c>
      <c r="K13" s="15">
        <v>16059.47</v>
      </c>
      <c r="L13" s="15">
        <v>14086.25</v>
      </c>
      <c r="M13" s="15">
        <v>12964.62</v>
      </c>
      <c r="N13" s="13">
        <v>15442.91</v>
      </c>
      <c r="O13" s="13">
        <v>14494.37</v>
      </c>
      <c r="P13" s="13">
        <v>15140.46</v>
      </c>
      <c r="Q13" s="13">
        <v>14641.96</v>
      </c>
      <c r="R13" s="15">
        <v>5018.52</v>
      </c>
      <c r="S13" s="15">
        <v>5828.94</v>
      </c>
      <c r="T13" s="15">
        <v>17180.73</v>
      </c>
      <c r="U13" s="15">
        <v>17384.8</v>
      </c>
      <c r="V13" s="15">
        <v>16369.21</v>
      </c>
      <c r="W13" s="15">
        <v>13689.78</v>
      </c>
      <c r="X13" s="15">
        <v>7002.31</v>
      </c>
      <c r="Y13" s="15">
        <v>5088.48</v>
      </c>
      <c r="Z13" s="15">
        <v>16218.35</v>
      </c>
      <c r="AA13" s="13">
        <v>13937.94</v>
      </c>
      <c r="AB13" s="13">
        <v>12321.09</v>
      </c>
      <c r="AC13" s="13">
        <v>13510.13</v>
      </c>
      <c r="AD13" s="13">
        <v>12293.76</v>
      </c>
      <c r="AE13" s="13">
        <v>15039.52</v>
      </c>
      <c r="AF13" s="13">
        <v>14449.19</v>
      </c>
      <c r="AG13" s="13">
        <v>13956.16</v>
      </c>
      <c r="AH13" s="13">
        <v>9852.65</v>
      </c>
      <c r="AI13" s="15">
        <v>14010.82</v>
      </c>
      <c r="AJ13" s="15">
        <v>15020.57</v>
      </c>
      <c r="AK13" s="15">
        <v>10424.03</v>
      </c>
      <c r="AL13" s="15">
        <v>13680.3</v>
      </c>
      <c r="AM13" s="15">
        <v>14005.35</v>
      </c>
      <c r="AN13" s="15">
        <v>14777.88</v>
      </c>
      <c r="AO13" s="15">
        <v>14863.88</v>
      </c>
      <c r="AP13" s="15">
        <v>15932.66</v>
      </c>
      <c r="AQ13" s="15">
        <v>5062.24</v>
      </c>
      <c r="AR13" s="15">
        <v>6686.01</v>
      </c>
      <c r="AS13" s="15">
        <v>7445.42</v>
      </c>
      <c r="AT13" s="15">
        <v>14110.66</v>
      </c>
      <c r="AU13" s="15">
        <v>15669.56</v>
      </c>
      <c r="AV13" s="15">
        <v>17115.87</v>
      </c>
      <c r="AW13" s="15">
        <v>4047.03</v>
      </c>
      <c r="AX13" s="15">
        <v>1046.92</v>
      </c>
      <c r="AY13" s="15">
        <v>8573.24</v>
      </c>
      <c r="AZ13" s="15">
        <v>11658.25</v>
      </c>
      <c r="BA13" s="15">
        <v>12471.59</v>
      </c>
      <c r="BB13" s="15">
        <v>14240.02</v>
      </c>
      <c r="BC13" s="15">
        <v>10530.43</v>
      </c>
      <c r="BD13" s="15">
        <v>14094.26</v>
      </c>
      <c r="BE13" s="15">
        <v>8461.37</v>
      </c>
      <c r="BF13" s="15">
        <v>13354.9</v>
      </c>
      <c r="BG13" s="15">
        <v>7899.46</v>
      </c>
      <c r="BH13" s="15">
        <v>6062.16</v>
      </c>
      <c r="BI13" s="15">
        <v>14033.77</v>
      </c>
      <c r="BJ13" s="15">
        <v>5789.95</v>
      </c>
      <c r="BK13" s="15">
        <v>14943.32</v>
      </c>
      <c r="BL13" s="15">
        <v>14764.76</v>
      </c>
      <c r="BM13" s="15">
        <v>15905.7</v>
      </c>
      <c r="BN13" s="15">
        <v>16854.96</v>
      </c>
      <c r="BO13" s="15">
        <v>7481.13</v>
      </c>
      <c r="BP13" s="15">
        <v>14866.06</v>
      </c>
      <c r="BQ13" s="15">
        <v>16726.69</v>
      </c>
      <c r="BR13" s="15">
        <v>12419.12</v>
      </c>
      <c r="BS13" s="15">
        <v>16665.11</v>
      </c>
      <c r="BT13" s="15">
        <v>13759.38</v>
      </c>
      <c r="BU13" s="15">
        <v>13815.5</v>
      </c>
      <c r="BV13" s="15">
        <v>16454.12</v>
      </c>
      <c r="BW13" s="15">
        <v>15535.1</v>
      </c>
      <c r="BX13" s="15">
        <v>13595.4</v>
      </c>
      <c r="BY13" s="15">
        <v>13840.64</v>
      </c>
      <c r="BZ13" s="15">
        <v>12017.91</v>
      </c>
      <c r="CA13" s="15">
        <v>12672.37</v>
      </c>
      <c r="CB13" s="15">
        <v>16744.18</v>
      </c>
      <c r="CC13" s="15">
        <v>16793.01</v>
      </c>
      <c r="CD13" s="15">
        <v>16397.27</v>
      </c>
      <c r="CE13" s="15">
        <v>13438.34</v>
      </c>
      <c r="CF13" s="15">
        <v>15065.02</v>
      </c>
      <c r="CG13" s="15">
        <v>15903.51</v>
      </c>
      <c r="CH13" s="15">
        <v>16541.57</v>
      </c>
      <c r="CI13" s="15">
        <v>4497.79</v>
      </c>
      <c r="CJ13" s="13">
        <v>15376.22</v>
      </c>
      <c r="CK13" s="15">
        <v>11776.31</v>
      </c>
      <c r="CL13" s="25">
        <v>8520.04</v>
      </c>
      <c r="CM13" s="15">
        <v>16471.61</v>
      </c>
      <c r="CN13" s="15">
        <v>1289.98</v>
      </c>
      <c r="CO13" s="15">
        <v>13944.86</v>
      </c>
      <c r="CP13" s="15">
        <v>13845.01</v>
      </c>
      <c r="CQ13" s="15">
        <v>12926.73</v>
      </c>
      <c r="CR13" s="15">
        <v>13802.38</v>
      </c>
      <c r="CS13" s="15">
        <v>14598.96</v>
      </c>
      <c r="CT13" s="15">
        <v>13578.27</v>
      </c>
      <c r="CU13" s="15">
        <v>16644.33</v>
      </c>
      <c r="CV13" s="15">
        <v>10612.42</v>
      </c>
      <c r="CW13" s="15">
        <v>14268.45</v>
      </c>
      <c r="CX13" s="15">
        <v>5990.74</v>
      </c>
      <c r="CY13" s="15">
        <v>5085.93</v>
      </c>
      <c r="CZ13" s="15">
        <v>11003.79</v>
      </c>
      <c r="DA13" s="15">
        <v>14071.67</v>
      </c>
      <c r="DB13" s="33">
        <v>0</v>
      </c>
      <c r="DC13" s="15">
        <v>10983.74</v>
      </c>
      <c r="DD13" s="13">
        <v>14944.04</v>
      </c>
      <c r="DE13" s="13">
        <v>14710.83</v>
      </c>
      <c r="DF13" s="13">
        <v>14076.41</v>
      </c>
      <c r="DG13" s="13">
        <v>11818.95</v>
      </c>
      <c r="DH13" s="13">
        <v>15393.71</v>
      </c>
      <c r="DI13" s="13">
        <v>15174.34</v>
      </c>
      <c r="DJ13" s="15">
        <v>12469.77</v>
      </c>
      <c r="DK13" s="15">
        <v>6797.52</v>
      </c>
      <c r="DL13" s="15">
        <v>11422.12</v>
      </c>
      <c r="DM13" s="15">
        <v>12490.17</v>
      </c>
      <c r="DN13" s="15">
        <v>12304.33</v>
      </c>
      <c r="DO13" s="15">
        <v>13355.99</v>
      </c>
      <c r="DP13" s="15">
        <v>13430.69</v>
      </c>
      <c r="DQ13" s="15">
        <v>12855.3</v>
      </c>
      <c r="DR13" s="15">
        <v>14731.23</v>
      </c>
      <c r="DS13" s="13">
        <v>14037.05</v>
      </c>
      <c r="DT13" s="13">
        <v>13620.54</v>
      </c>
      <c r="DU13" s="13">
        <v>11629.1</v>
      </c>
      <c r="DV13" s="13">
        <v>12663.63</v>
      </c>
      <c r="DW13" s="15">
        <v>12606.78</v>
      </c>
      <c r="DX13" s="15">
        <v>14681.31</v>
      </c>
      <c r="DY13" s="15">
        <v>14723.22</v>
      </c>
      <c r="DZ13" s="15">
        <v>15910.07</v>
      </c>
      <c r="EA13" s="15">
        <v>15156.49</v>
      </c>
      <c r="EB13" s="15">
        <v>16371.4</v>
      </c>
      <c r="EC13" s="15">
        <v>4264.94</v>
      </c>
      <c r="ED13" s="15">
        <v>15907.52</v>
      </c>
      <c r="EE13" s="15">
        <v>15792.73</v>
      </c>
      <c r="EF13" s="15">
        <v>14018.83</v>
      </c>
      <c r="EG13" s="15">
        <v>14843.11</v>
      </c>
      <c r="EH13" s="15">
        <v>9736.4</v>
      </c>
      <c r="EI13" s="15">
        <v>16632.31</v>
      </c>
      <c r="EJ13" s="15">
        <v>13058.64</v>
      </c>
      <c r="EK13" s="38">
        <v>0</v>
      </c>
      <c r="EL13" s="15">
        <v>16491.65</v>
      </c>
      <c r="EM13" s="33">
        <v>0</v>
      </c>
      <c r="EN13" s="15">
        <v>16278.48</v>
      </c>
      <c r="EO13" s="15">
        <v>15562.8</v>
      </c>
      <c r="EP13" s="13">
        <v>12851.66</v>
      </c>
      <c r="EQ13" s="13">
        <v>14530.45</v>
      </c>
      <c r="ER13" s="13">
        <v>14554.5</v>
      </c>
      <c r="ES13" s="13">
        <v>12897.94</v>
      </c>
      <c r="ET13" s="13">
        <v>12061.64</v>
      </c>
      <c r="EU13" s="15">
        <v>10485.61</v>
      </c>
      <c r="EV13" s="15">
        <v>12259.51</v>
      </c>
      <c r="EW13" s="15">
        <v>13154.11</v>
      </c>
      <c r="EX13" s="13">
        <v>15098.91</v>
      </c>
      <c r="EY13" s="13">
        <v>14257.88</v>
      </c>
      <c r="EZ13" s="13">
        <v>13603.05</v>
      </c>
      <c r="FA13" s="13">
        <v>14635.03</v>
      </c>
      <c r="FB13" s="13">
        <v>12990.13</v>
      </c>
      <c r="FC13" s="13">
        <v>14494.01</v>
      </c>
      <c r="FD13" s="13">
        <v>14738.89</v>
      </c>
      <c r="FE13" s="13">
        <v>13013.09</v>
      </c>
      <c r="FF13" s="13">
        <v>12020.83</v>
      </c>
      <c r="FG13" s="13">
        <v>13142.09</v>
      </c>
      <c r="FH13" s="13">
        <v>14884.28</v>
      </c>
      <c r="FI13" s="13">
        <v>10260.78</v>
      </c>
      <c r="FJ13" s="15">
        <v>7150.62</v>
      </c>
      <c r="FK13" s="13">
        <v>13154.84</v>
      </c>
      <c r="FL13" s="13">
        <v>13822.42</v>
      </c>
      <c r="FM13" s="15">
        <v>12925.63</v>
      </c>
      <c r="FN13" s="15">
        <v>9508.29</v>
      </c>
      <c r="FO13" s="15">
        <v>12022.28</v>
      </c>
      <c r="FP13" s="13">
        <v>12092.61</v>
      </c>
      <c r="FQ13" s="15">
        <v>5947.37</v>
      </c>
      <c r="FR13" s="15">
        <v>9973.63</v>
      </c>
      <c r="FS13" s="15">
        <v>12426.77</v>
      </c>
      <c r="FT13" s="15">
        <v>12959.16</v>
      </c>
      <c r="FU13" s="15">
        <v>4714.61</v>
      </c>
      <c r="FV13" s="15">
        <v>4332.35</v>
      </c>
      <c r="FW13" s="15">
        <v>12891.38</v>
      </c>
      <c r="FX13" s="13">
        <v>11644.4</v>
      </c>
      <c r="FY13" s="15">
        <v>14053.45</v>
      </c>
      <c r="FZ13" s="15">
        <v>14002.43</v>
      </c>
      <c r="GA13" s="15">
        <v>13996.6</v>
      </c>
      <c r="GB13" s="15">
        <v>14469.6</v>
      </c>
      <c r="GC13" s="15">
        <v>14170.79</v>
      </c>
      <c r="GD13" s="15">
        <v>14310.72</v>
      </c>
      <c r="GE13" s="15">
        <v>14019.93</v>
      </c>
      <c r="GF13" s="15">
        <v>12545.56</v>
      </c>
      <c r="GG13" s="15">
        <v>12903.4</v>
      </c>
      <c r="GH13" s="15">
        <v>2359.85</v>
      </c>
      <c r="GI13" s="15">
        <v>6007.5</v>
      </c>
      <c r="GJ13" s="15">
        <v>14527.9</v>
      </c>
      <c r="GK13" s="12">
        <f t="shared" si="7"/>
        <v>2364703.12</v>
      </c>
    </row>
    <row r="14" spans="1:193">
      <c r="A14" s="14"/>
      <c r="B14" s="9" t="s">
        <v>404</v>
      </c>
      <c r="C14" s="13">
        <v>8280.2</v>
      </c>
      <c r="D14" s="13">
        <v>8014.4</v>
      </c>
      <c r="E14" s="1">
        <v>1584.8</v>
      </c>
      <c r="F14" s="1">
        <v>4802.4</v>
      </c>
      <c r="G14" s="1">
        <v>9179</v>
      </c>
      <c r="H14" s="1">
        <v>9080.4</v>
      </c>
      <c r="I14" s="1">
        <v>8768.4</v>
      </c>
      <c r="J14" s="1">
        <v>5363.2</v>
      </c>
      <c r="K14" s="1">
        <v>8814.2</v>
      </c>
      <c r="L14" s="1">
        <v>7731.2</v>
      </c>
      <c r="M14" s="1">
        <v>7115.6</v>
      </c>
      <c r="N14" s="13">
        <v>8475.8</v>
      </c>
      <c r="O14" s="13">
        <v>7955.2</v>
      </c>
      <c r="P14" s="13">
        <v>8309.8</v>
      </c>
      <c r="Q14" s="13">
        <v>8036.2</v>
      </c>
      <c r="R14" s="1">
        <v>2754.4</v>
      </c>
      <c r="S14" s="1">
        <v>3199.2</v>
      </c>
      <c r="T14" s="1">
        <v>9429.6</v>
      </c>
      <c r="U14" s="1">
        <v>9541.6</v>
      </c>
      <c r="V14" s="1">
        <v>8984.2</v>
      </c>
      <c r="W14" s="1">
        <v>7513.6</v>
      </c>
      <c r="X14" s="1">
        <v>3843.2</v>
      </c>
      <c r="Y14" s="1">
        <v>2792.8</v>
      </c>
      <c r="Z14" s="1">
        <v>8901.4</v>
      </c>
      <c r="AA14" s="13">
        <v>7649.8</v>
      </c>
      <c r="AB14" s="13">
        <v>6762.4</v>
      </c>
      <c r="AC14" s="13">
        <v>7415</v>
      </c>
      <c r="AD14" s="13">
        <v>6747.4</v>
      </c>
      <c r="AE14" s="13">
        <v>8254.4</v>
      </c>
      <c r="AF14" s="13">
        <v>7930.4</v>
      </c>
      <c r="AG14" s="13">
        <v>7659.8</v>
      </c>
      <c r="AH14" s="13">
        <v>5407.6</v>
      </c>
      <c r="AI14" s="1">
        <v>7689.8</v>
      </c>
      <c r="AJ14" s="1">
        <v>8244</v>
      </c>
      <c r="AK14" s="1">
        <v>5721.2</v>
      </c>
      <c r="AL14" s="1">
        <v>7508.4</v>
      </c>
      <c r="AM14" s="1">
        <v>7686.8</v>
      </c>
      <c r="AN14" s="1">
        <v>8110.8</v>
      </c>
      <c r="AO14" s="1">
        <v>8158</v>
      </c>
      <c r="AP14" s="1">
        <v>8744.6</v>
      </c>
      <c r="AQ14" s="1">
        <v>2778.4</v>
      </c>
      <c r="AR14" s="1">
        <v>3669.6</v>
      </c>
      <c r="AS14" s="1">
        <v>4086.4</v>
      </c>
      <c r="AT14" s="1">
        <v>7744.6</v>
      </c>
      <c r="AU14" s="1">
        <v>8600.2</v>
      </c>
      <c r="AV14" s="1">
        <v>9394</v>
      </c>
      <c r="AW14" s="1">
        <v>2221.2</v>
      </c>
      <c r="AX14" s="1">
        <v>574.6</v>
      </c>
      <c r="AY14" s="1">
        <v>4705.4</v>
      </c>
      <c r="AZ14" s="1">
        <v>6398.6</v>
      </c>
      <c r="BA14" s="1">
        <v>6845</v>
      </c>
      <c r="BB14" s="1">
        <v>7815.6</v>
      </c>
      <c r="BC14" s="1">
        <v>5779.6</v>
      </c>
      <c r="BD14" s="1">
        <v>7735.6</v>
      </c>
      <c r="BE14" s="1">
        <v>4644</v>
      </c>
      <c r="BF14" s="1">
        <v>7329.8</v>
      </c>
      <c r="BG14" s="1">
        <v>4335.6</v>
      </c>
      <c r="BH14" s="1">
        <v>3327.2</v>
      </c>
      <c r="BI14" s="1">
        <v>7702.4</v>
      </c>
      <c r="BJ14" s="1">
        <v>3177.8</v>
      </c>
      <c r="BK14" s="1">
        <v>8201.6</v>
      </c>
      <c r="BL14" s="1">
        <v>8103.6</v>
      </c>
      <c r="BM14" s="1">
        <v>8729.8</v>
      </c>
      <c r="BN14" s="1">
        <v>9250.8</v>
      </c>
      <c r="BO14" s="1">
        <v>4106</v>
      </c>
      <c r="BP14" s="1">
        <v>8159.2</v>
      </c>
      <c r="BQ14" s="1">
        <v>9180.4</v>
      </c>
      <c r="BR14" s="1">
        <v>6816.2</v>
      </c>
      <c r="BS14" s="1">
        <v>9146.6</v>
      </c>
      <c r="BT14" s="1">
        <v>7551.8</v>
      </c>
      <c r="BU14" s="1">
        <v>7582.6</v>
      </c>
      <c r="BV14" s="1">
        <v>9030.8</v>
      </c>
      <c r="BW14" s="1">
        <v>8526.4</v>
      </c>
      <c r="BX14" s="1">
        <v>7461.8</v>
      </c>
      <c r="BY14" s="1">
        <v>7596.4</v>
      </c>
      <c r="BZ14" s="1">
        <v>6596</v>
      </c>
      <c r="CA14" s="1">
        <v>6955.2</v>
      </c>
      <c r="CB14" s="1">
        <v>9190</v>
      </c>
      <c r="CC14" s="1">
        <v>9216.8</v>
      </c>
      <c r="CD14" s="1">
        <v>8999.6</v>
      </c>
      <c r="CE14" s="1">
        <v>7375.6</v>
      </c>
      <c r="CF14" s="1">
        <v>8268.4</v>
      </c>
      <c r="CG14" s="1">
        <v>8728.6</v>
      </c>
      <c r="CH14" s="1">
        <v>9078.8</v>
      </c>
      <c r="CI14" s="1">
        <v>2468.6</v>
      </c>
      <c r="CJ14" s="13">
        <v>8439.2</v>
      </c>
      <c r="CK14" s="1">
        <v>6463.4</v>
      </c>
      <c r="CL14" s="24">
        <v>4676.2</v>
      </c>
      <c r="CM14" s="1">
        <v>9040.4</v>
      </c>
      <c r="CN14" s="1">
        <v>708</v>
      </c>
      <c r="CO14" s="1">
        <v>7653.6</v>
      </c>
      <c r="CP14" s="1">
        <v>7598.8</v>
      </c>
      <c r="CQ14" s="1">
        <v>7094.8</v>
      </c>
      <c r="CR14" s="1">
        <v>7575.4</v>
      </c>
      <c r="CS14" s="1">
        <v>8012.6</v>
      </c>
      <c r="CT14" s="1">
        <v>7452.4</v>
      </c>
      <c r="CU14" s="1">
        <v>9135.2</v>
      </c>
      <c r="CV14" s="1">
        <v>5824.6</v>
      </c>
      <c r="CW14" s="1">
        <v>7831.2</v>
      </c>
      <c r="CX14" s="1">
        <v>3288</v>
      </c>
      <c r="CY14" s="1">
        <v>2791.4</v>
      </c>
      <c r="CZ14" s="1">
        <v>6039.4</v>
      </c>
      <c r="DA14" s="1">
        <v>7723.2</v>
      </c>
      <c r="DB14" s="19">
        <v>0</v>
      </c>
      <c r="DC14" s="1">
        <v>6028.4</v>
      </c>
      <c r="DD14" s="13">
        <v>8202</v>
      </c>
      <c r="DE14" s="13">
        <v>8074</v>
      </c>
      <c r="DF14" s="13">
        <v>7725.8</v>
      </c>
      <c r="DG14" s="13">
        <v>6486.8</v>
      </c>
      <c r="DH14" s="13">
        <v>8448.8</v>
      </c>
      <c r="DI14" s="13">
        <v>8328.4</v>
      </c>
      <c r="DJ14" s="1">
        <v>6844</v>
      </c>
      <c r="DK14" s="1">
        <v>3730.8</v>
      </c>
      <c r="DL14" s="1">
        <v>6269</v>
      </c>
      <c r="DM14" s="1">
        <v>6855.2</v>
      </c>
      <c r="DN14" s="1">
        <v>6753.2</v>
      </c>
      <c r="DO14" s="1">
        <v>7330.4</v>
      </c>
      <c r="DP14" s="1">
        <v>7371.4</v>
      </c>
      <c r="DQ14" s="1">
        <v>7055.6</v>
      </c>
      <c r="DR14" s="1">
        <v>8085.2</v>
      </c>
      <c r="DS14" s="13">
        <v>7704.2</v>
      </c>
      <c r="DT14" s="13">
        <v>7475.6</v>
      </c>
      <c r="DU14" s="13">
        <v>6382.6</v>
      </c>
      <c r="DV14" s="13">
        <v>6950.4</v>
      </c>
      <c r="DW14" s="1">
        <v>6919.2</v>
      </c>
      <c r="DX14" s="1">
        <v>8057.8</v>
      </c>
      <c r="DY14" s="1">
        <v>8080.8</v>
      </c>
      <c r="DZ14" s="1">
        <v>8732.2</v>
      </c>
      <c r="EA14" s="1">
        <v>8318.6</v>
      </c>
      <c r="EB14" s="1">
        <v>8985.4</v>
      </c>
      <c r="EC14" s="1">
        <v>2340.8</v>
      </c>
      <c r="ED14" s="1">
        <v>8730.8</v>
      </c>
      <c r="EE14" s="1">
        <v>8667.8</v>
      </c>
      <c r="EF14" s="1">
        <v>7694.2</v>
      </c>
      <c r="EG14" s="1">
        <v>8146.6</v>
      </c>
      <c r="EH14" s="1">
        <v>5343.8</v>
      </c>
      <c r="EI14" s="1">
        <v>9128.6</v>
      </c>
      <c r="EJ14" s="1">
        <v>7167.2</v>
      </c>
      <c r="EK14" s="19">
        <v>0</v>
      </c>
      <c r="EL14" s="1">
        <v>9051.4</v>
      </c>
      <c r="EM14" s="19">
        <v>0</v>
      </c>
      <c r="EN14" s="1">
        <v>8934.4</v>
      </c>
      <c r="EO14" s="1">
        <v>8541.6</v>
      </c>
      <c r="EP14" s="13">
        <v>7053.6</v>
      </c>
      <c r="EQ14" s="13">
        <v>7975</v>
      </c>
      <c r="ER14" s="13">
        <v>7988.2</v>
      </c>
      <c r="ES14" s="13">
        <v>7079</v>
      </c>
      <c r="ET14" s="13">
        <v>6620</v>
      </c>
      <c r="EU14" s="1">
        <v>5755</v>
      </c>
      <c r="EV14" s="1">
        <v>6728.6</v>
      </c>
      <c r="EW14" s="1">
        <v>7219.6</v>
      </c>
      <c r="EX14" s="13">
        <v>8287</v>
      </c>
      <c r="EY14" s="13">
        <v>7825.4</v>
      </c>
      <c r="EZ14" s="13">
        <v>7466</v>
      </c>
      <c r="FA14" s="13">
        <v>8032.4</v>
      </c>
      <c r="FB14" s="13">
        <v>7129.6</v>
      </c>
      <c r="FC14" s="13">
        <v>7955</v>
      </c>
      <c r="FD14" s="13">
        <v>8089.4</v>
      </c>
      <c r="FE14" s="13">
        <v>7142.2</v>
      </c>
      <c r="FF14" s="13">
        <v>6597.6</v>
      </c>
      <c r="FG14" s="13">
        <v>7213</v>
      </c>
      <c r="FH14" s="13">
        <v>8169.2</v>
      </c>
      <c r="FI14" s="13">
        <v>5631.6</v>
      </c>
      <c r="FJ14" s="1">
        <v>3924.6</v>
      </c>
      <c r="FK14" s="13">
        <v>7220</v>
      </c>
      <c r="FL14" s="13">
        <v>7586.4</v>
      </c>
      <c r="FM14" s="1">
        <v>7094.2</v>
      </c>
      <c r="FN14" s="1">
        <v>5218.6</v>
      </c>
      <c r="FO14" s="1">
        <v>6598.4</v>
      </c>
      <c r="FP14" s="13">
        <v>6637</v>
      </c>
      <c r="FQ14" s="1">
        <v>3264.2</v>
      </c>
      <c r="FR14" s="1">
        <v>5474</v>
      </c>
      <c r="FS14" s="1">
        <v>6820.4</v>
      </c>
      <c r="FT14" s="1">
        <v>7112.6</v>
      </c>
      <c r="FU14" s="1">
        <v>2587.6</v>
      </c>
      <c r="FV14" s="1">
        <v>2377.8</v>
      </c>
      <c r="FW14" s="1">
        <v>7075.4</v>
      </c>
      <c r="FX14" s="13">
        <v>6391</v>
      </c>
      <c r="FY14" s="1">
        <v>7713.2</v>
      </c>
      <c r="FZ14" s="1">
        <v>7685.2</v>
      </c>
      <c r="GA14" s="1">
        <v>7682</v>
      </c>
      <c r="GB14" s="1">
        <v>7941.6</v>
      </c>
      <c r="GC14" s="1">
        <v>7777.6</v>
      </c>
      <c r="GD14" s="1">
        <v>7854.4</v>
      </c>
      <c r="GE14" s="1">
        <v>7694.8</v>
      </c>
      <c r="GF14" s="1">
        <v>6885.6</v>
      </c>
      <c r="GG14" s="1">
        <v>7082</v>
      </c>
      <c r="GH14" s="1">
        <v>1295.2</v>
      </c>
      <c r="GI14" s="1">
        <v>3297.2</v>
      </c>
      <c r="GJ14" s="1">
        <v>7973.6</v>
      </c>
      <c r="GK14" s="1">
        <f t="shared" si="7"/>
        <v>1297861.2</v>
      </c>
    </row>
    <row r="15" spans="1:193">
      <c r="A15" s="14"/>
      <c r="B15" s="9" t="s">
        <v>22</v>
      </c>
      <c r="C15" s="13">
        <v>25486.46</v>
      </c>
      <c r="D15" s="13">
        <v>24668.32</v>
      </c>
      <c r="E15" s="1">
        <v>3847.8944</v>
      </c>
      <c r="F15" s="1">
        <v>11660.2272</v>
      </c>
      <c r="G15" s="1">
        <v>22286.612</v>
      </c>
      <c r="H15" s="1">
        <v>22047.2112</v>
      </c>
      <c r="I15" s="1">
        <v>21289.6752</v>
      </c>
      <c r="J15" s="1">
        <v>13021.8496</v>
      </c>
      <c r="K15" s="1">
        <v>21400.8776</v>
      </c>
      <c r="L15" s="1">
        <v>18771.3536</v>
      </c>
      <c r="M15" s="1">
        <v>17276.6768</v>
      </c>
      <c r="N15" s="13">
        <v>26088.51</v>
      </c>
      <c r="O15" s="13">
        <v>24486.11</v>
      </c>
      <c r="P15" s="13">
        <v>25577.56</v>
      </c>
      <c r="Q15" s="13">
        <v>24735.42</v>
      </c>
      <c r="R15" s="1">
        <v>6687.6832</v>
      </c>
      <c r="S15" s="1">
        <v>7767.6576</v>
      </c>
      <c r="T15" s="1">
        <v>22895.0688</v>
      </c>
      <c r="U15" s="1">
        <v>23167.0048</v>
      </c>
      <c r="V15" s="1">
        <v>21813.6376</v>
      </c>
      <c r="W15" s="1">
        <v>18243.0208</v>
      </c>
      <c r="X15" s="1">
        <v>9331.2896</v>
      </c>
      <c r="Y15" s="1">
        <v>6780.9184</v>
      </c>
      <c r="Z15" s="1">
        <v>21612.5992</v>
      </c>
      <c r="AA15" s="13">
        <v>23546.08</v>
      </c>
      <c r="AB15" s="13">
        <v>20814.67</v>
      </c>
      <c r="AC15" s="13">
        <v>22823.37</v>
      </c>
      <c r="AD15" s="13">
        <v>20768.5</v>
      </c>
      <c r="AE15" s="13">
        <v>25407.04</v>
      </c>
      <c r="AF15" s="13">
        <v>24409.77</v>
      </c>
      <c r="AG15" s="13">
        <v>23576.86</v>
      </c>
      <c r="AH15" s="13">
        <v>16644.59</v>
      </c>
      <c r="AI15" s="1">
        <v>18670.8344</v>
      </c>
      <c r="AJ15" s="1">
        <v>20016.432</v>
      </c>
      <c r="AK15" s="1">
        <v>13891.0736</v>
      </c>
      <c r="AL15" s="1">
        <v>18230.3952</v>
      </c>
      <c r="AM15" s="1">
        <v>18663.5504</v>
      </c>
      <c r="AN15" s="1">
        <v>19693.0224</v>
      </c>
      <c r="AO15" s="1">
        <v>19807.624</v>
      </c>
      <c r="AP15" s="1">
        <v>21231.8888</v>
      </c>
      <c r="AQ15" s="1">
        <v>6745.9552</v>
      </c>
      <c r="AR15" s="1">
        <v>8909.7888</v>
      </c>
      <c r="AS15" s="1">
        <v>9921.7792</v>
      </c>
      <c r="AT15" s="1">
        <v>18803.8888</v>
      </c>
      <c r="AU15" s="1">
        <v>20881.2856</v>
      </c>
      <c r="AV15" s="1">
        <v>22808.632</v>
      </c>
      <c r="AW15" s="1">
        <v>5393.0736</v>
      </c>
      <c r="AX15" s="1">
        <v>1395.1288</v>
      </c>
      <c r="AY15" s="1">
        <v>11424.7112</v>
      </c>
      <c r="AZ15" s="1">
        <v>15535.8008</v>
      </c>
      <c r="BA15" s="1">
        <v>16619.66</v>
      </c>
      <c r="BB15" s="1">
        <v>18976.2768</v>
      </c>
      <c r="BC15" s="1">
        <v>14032.8688</v>
      </c>
      <c r="BD15" s="1">
        <v>18782.0368</v>
      </c>
      <c r="BE15" s="1">
        <v>11275.632</v>
      </c>
      <c r="BF15" s="1">
        <v>17796.7544</v>
      </c>
      <c r="BG15" s="1">
        <v>10526.8368</v>
      </c>
      <c r="BH15" s="1">
        <v>8078.4416</v>
      </c>
      <c r="BI15" s="1">
        <v>18701.4272</v>
      </c>
      <c r="BJ15" s="1">
        <v>7715.6984</v>
      </c>
      <c r="BK15" s="1">
        <v>19913.4848</v>
      </c>
      <c r="BL15" s="1">
        <v>19675.5408</v>
      </c>
      <c r="BM15" s="1">
        <v>21195.9544</v>
      </c>
      <c r="BN15" s="1">
        <v>22460.9424</v>
      </c>
      <c r="BO15" s="1">
        <v>9969.368</v>
      </c>
      <c r="BP15" s="1">
        <v>19810.5376</v>
      </c>
      <c r="BQ15" s="1">
        <v>22290.0112</v>
      </c>
      <c r="BR15" s="1">
        <v>16549.7336</v>
      </c>
      <c r="BS15" s="1">
        <v>22207.9448</v>
      </c>
      <c r="BT15" s="1">
        <v>18335.7704</v>
      </c>
      <c r="BU15" s="1">
        <v>18410.5528</v>
      </c>
      <c r="BV15" s="1">
        <v>21926.7824</v>
      </c>
      <c r="BW15" s="1">
        <v>20702.0992</v>
      </c>
      <c r="BX15" s="1">
        <v>18117.2504</v>
      </c>
      <c r="BY15" s="1">
        <v>18444.0592</v>
      </c>
      <c r="BZ15" s="1">
        <v>16015.088</v>
      </c>
      <c r="CA15" s="1">
        <v>16887.2256</v>
      </c>
      <c r="CB15" s="1">
        <v>22313.32</v>
      </c>
      <c r="CC15" s="1">
        <v>22378.3904</v>
      </c>
      <c r="CD15" s="1">
        <v>21851.0288</v>
      </c>
      <c r="CE15" s="1">
        <v>17907.9568</v>
      </c>
      <c r="CF15" s="1">
        <v>20075.6752</v>
      </c>
      <c r="CG15" s="1">
        <v>21193.0408</v>
      </c>
      <c r="CH15" s="1">
        <v>22043.3264</v>
      </c>
      <c r="CI15" s="1">
        <v>5993.7608</v>
      </c>
      <c r="CJ15" s="13">
        <v>25975.86</v>
      </c>
      <c r="CK15" s="1">
        <v>15693.1352</v>
      </c>
      <c r="CL15" s="25">
        <v>11353.8136</v>
      </c>
      <c r="CM15" s="1">
        <v>21950.0912</v>
      </c>
      <c r="CN15" s="1">
        <v>1719.024</v>
      </c>
      <c r="CO15" s="1">
        <v>18582.9408</v>
      </c>
      <c r="CP15" s="1">
        <v>18449.8864</v>
      </c>
      <c r="CQ15" s="1">
        <v>17226.1744</v>
      </c>
      <c r="CR15" s="1">
        <v>18393.0712</v>
      </c>
      <c r="CS15" s="1">
        <v>19454.5928</v>
      </c>
      <c r="CT15" s="1">
        <v>18094.4272</v>
      </c>
      <c r="CU15" s="1">
        <v>22180.2656</v>
      </c>
      <c r="CV15" s="1">
        <v>14142.1288</v>
      </c>
      <c r="CW15" s="1">
        <v>19014.1536</v>
      </c>
      <c r="CX15" s="1">
        <v>7983.264</v>
      </c>
      <c r="CY15" s="1">
        <v>6777.5192</v>
      </c>
      <c r="CZ15" s="1">
        <v>14663.6632</v>
      </c>
      <c r="DA15" s="1">
        <v>18751.9296</v>
      </c>
      <c r="DB15" s="25">
        <v>0</v>
      </c>
      <c r="DC15" s="1">
        <v>14636.9552</v>
      </c>
      <c r="DD15" s="13">
        <v>25245.76</v>
      </c>
      <c r="DE15" s="13">
        <v>24851.77</v>
      </c>
      <c r="DF15" s="13">
        <v>23780.01</v>
      </c>
      <c r="DG15" s="13">
        <v>19966.37</v>
      </c>
      <c r="DH15" s="13">
        <v>26005.41</v>
      </c>
      <c r="DI15" s="13">
        <v>25634.82</v>
      </c>
      <c r="DJ15" s="1">
        <v>16617.232</v>
      </c>
      <c r="DK15" s="1">
        <v>9058.3824</v>
      </c>
      <c r="DL15" s="1">
        <v>15221.132</v>
      </c>
      <c r="DM15" s="1">
        <v>16644.4256</v>
      </c>
      <c r="DN15" s="1">
        <v>16396.7696</v>
      </c>
      <c r="DO15" s="1">
        <v>17798.2112</v>
      </c>
      <c r="DP15" s="1">
        <v>17897.7592</v>
      </c>
      <c r="DQ15" s="1">
        <v>17130.9968</v>
      </c>
      <c r="DR15" s="1">
        <v>19630.8656</v>
      </c>
      <c r="DS15" s="13">
        <v>23713.53</v>
      </c>
      <c r="DT15" s="13">
        <v>23009.9</v>
      </c>
      <c r="DU15" s="13">
        <v>19645.64</v>
      </c>
      <c r="DV15" s="13">
        <v>21393.33</v>
      </c>
      <c r="DW15" s="1">
        <v>16799.8176</v>
      </c>
      <c r="DX15" s="1">
        <v>19564.3384</v>
      </c>
      <c r="DY15" s="1">
        <v>19620.1824</v>
      </c>
      <c r="DZ15" s="1">
        <v>21201.7816</v>
      </c>
      <c r="EA15" s="1">
        <v>20197.5608</v>
      </c>
      <c r="EB15" s="1">
        <v>21816.5512</v>
      </c>
      <c r="EC15" s="1">
        <v>5683.4624</v>
      </c>
      <c r="ED15" s="1">
        <v>21198.3824</v>
      </c>
      <c r="EE15" s="1">
        <v>21045.4184</v>
      </c>
      <c r="EF15" s="1">
        <v>18681.5176</v>
      </c>
      <c r="EG15" s="1">
        <v>19779.9448</v>
      </c>
      <c r="EH15" s="1">
        <v>12974.7464</v>
      </c>
      <c r="EI15" s="1">
        <v>22164.2408</v>
      </c>
      <c r="EJ15" s="1">
        <v>17401.9616</v>
      </c>
      <c r="EK15" s="1">
        <v>0</v>
      </c>
      <c r="EL15" s="1">
        <v>21976.7992</v>
      </c>
      <c r="EM15" s="25">
        <v>0</v>
      </c>
      <c r="EN15" s="1">
        <v>21692.7232</v>
      </c>
      <c r="EO15" s="1">
        <v>20739.0048</v>
      </c>
      <c r="EP15" s="13">
        <v>21710.98</v>
      </c>
      <c r="EQ15" s="13">
        <v>24547.05</v>
      </c>
      <c r="ER15" s="13">
        <v>24587.68</v>
      </c>
      <c r="ES15" s="13">
        <v>21789.16</v>
      </c>
      <c r="ET15" s="13">
        <v>20376.36</v>
      </c>
      <c r="EU15" s="1">
        <v>13973.14</v>
      </c>
      <c r="EV15" s="1">
        <v>16337.0408</v>
      </c>
      <c r="EW15" s="1">
        <v>17529.1888</v>
      </c>
      <c r="EX15" s="13">
        <v>25507.39</v>
      </c>
      <c r="EY15" s="13">
        <v>24086.58</v>
      </c>
      <c r="EZ15" s="13">
        <v>22980.35</v>
      </c>
      <c r="FA15" s="13">
        <v>24723.73</v>
      </c>
      <c r="FB15" s="13">
        <v>21944.91</v>
      </c>
      <c r="FC15" s="13">
        <v>24485.49</v>
      </c>
      <c r="FD15" s="13">
        <v>24899.17</v>
      </c>
      <c r="FE15" s="13">
        <v>21983.69</v>
      </c>
      <c r="FF15" s="13">
        <v>20307.41</v>
      </c>
      <c r="FG15" s="13">
        <v>22201.61</v>
      </c>
      <c r="FH15" s="13">
        <v>25144.8</v>
      </c>
      <c r="FI15" s="13">
        <v>17334.06</v>
      </c>
      <c r="FJ15" s="1">
        <v>9528.9288</v>
      </c>
      <c r="FK15" s="13">
        <v>22223.16</v>
      </c>
      <c r="FL15" s="13">
        <v>23350.94</v>
      </c>
      <c r="FM15" s="1">
        <v>17224.7176</v>
      </c>
      <c r="FN15" s="1">
        <v>12670.7608</v>
      </c>
      <c r="FO15" s="1">
        <v>16020.9152</v>
      </c>
      <c r="FP15" s="13">
        <v>20428.69</v>
      </c>
      <c r="FQ15" s="1">
        <v>7925.4776</v>
      </c>
      <c r="FR15" s="1">
        <v>13290.872</v>
      </c>
      <c r="FS15" s="1">
        <v>16559.9312</v>
      </c>
      <c r="FT15" s="1">
        <v>17269.3928</v>
      </c>
      <c r="FU15" s="1">
        <v>6282.6928</v>
      </c>
      <c r="FV15" s="1">
        <v>5773.2984</v>
      </c>
      <c r="FW15" s="1">
        <v>17179.0712</v>
      </c>
      <c r="FX15" s="13">
        <v>19671.5</v>
      </c>
      <c r="FY15" s="1">
        <v>18727.6496</v>
      </c>
      <c r="FZ15" s="1">
        <v>18659.6656</v>
      </c>
      <c r="GA15" s="1">
        <v>18651.896</v>
      </c>
      <c r="GB15" s="1">
        <v>19282.2048</v>
      </c>
      <c r="GC15" s="1">
        <v>18884.0128</v>
      </c>
      <c r="GD15" s="1">
        <v>19070.4832</v>
      </c>
      <c r="GE15" s="1">
        <v>18682.9744</v>
      </c>
      <c r="GF15" s="1">
        <v>16718.2368</v>
      </c>
      <c r="GG15" s="1">
        <v>17195.096</v>
      </c>
      <c r="GH15" s="1">
        <v>3144.7456</v>
      </c>
      <c r="GI15" s="1">
        <v>8005.6016</v>
      </c>
      <c r="GJ15" s="1">
        <v>19359.9008</v>
      </c>
      <c r="GK15" s="1">
        <f t="shared" si="7"/>
        <v>3375590.1092</v>
      </c>
    </row>
    <row r="16" hidden="1" spans="1:193">
      <c r="A16" s="14"/>
      <c r="B16" s="9" t="s">
        <v>23</v>
      </c>
      <c r="C16" s="13">
        <f t="shared" ref="C16:BN16" si="8">C13+C14+C15</f>
        <v>48853.18</v>
      </c>
      <c r="D16" s="13">
        <f t="shared" si="8"/>
        <v>47284.96</v>
      </c>
      <c r="E16" s="13">
        <f t="shared" si="8"/>
        <v>8320.2044</v>
      </c>
      <c r="F16" s="13">
        <f t="shared" si="8"/>
        <v>25212.5972</v>
      </c>
      <c r="G16" s="13">
        <f t="shared" si="8"/>
        <v>48189.752</v>
      </c>
      <c r="H16" s="13">
        <f t="shared" si="8"/>
        <v>47672.1012</v>
      </c>
      <c r="I16" s="13">
        <f t="shared" si="8"/>
        <v>46034.0952</v>
      </c>
      <c r="J16" s="13">
        <f t="shared" si="8"/>
        <v>28156.7996</v>
      </c>
      <c r="K16" s="13">
        <f t="shared" si="8"/>
        <v>46274.5476</v>
      </c>
      <c r="L16" s="13">
        <f t="shared" si="8"/>
        <v>40588.8036</v>
      </c>
      <c r="M16" s="13">
        <f t="shared" si="8"/>
        <v>37356.8968</v>
      </c>
      <c r="N16" s="13">
        <f t="shared" si="8"/>
        <v>50007.22</v>
      </c>
      <c r="O16" s="13">
        <f t="shared" si="8"/>
        <v>46935.68</v>
      </c>
      <c r="P16" s="13">
        <f t="shared" si="8"/>
        <v>49027.82</v>
      </c>
      <c r="Q16" s="13">
        <f t="shared" si="8"/>
        <v>47413.58</v>
      </c>
      <c r="R16" s="13">
        <f t="shared" si="8"/>
        <v>14460.6032</v>
      </c>
      <c r="S16" s="13">
        <f t="shared" si="8"/>
        <v>16795.7976</v>
      </c>
      <c r="T16" s="13">
        <f t="shared" si="8"/>
        <v>49505.3988</v>
      </c>
      <c r="U16" s="13">
        <f t="shared" si="8"/>
        <v>50093.4048</v>
      </c>
      <c r="V16" s="13">
        <f t="shared" si="8"/>
        <v>47167.0476</v>
      </c>
      <c r="W16" s="13">
        <f t="shared" si="8"/>
        <v>39446.4008</v>
      </c>
      <c r="X16" s="13">
        <f t="shared" si="8"/>
        <v>20176.7996</v>
      </c>
      <c r="Y16" s="13">
        <f t="shared" si="8"/>
        <v>14662.1984</v>
      </c>
      <c r="Z16" s="13">
        <f t="shared" si="8"/>
        <v>46732.3492</v>
      </c>
      <c r="AA16" s="13">
        <f t="shared" si="8"/>
        <v>45133.82</v>
      </c>
      <c r="AB16" s="13">
        <f t="shared" si="8"/>
        <v>39898.16</v>
      </c>
      <c r="AC16" s="13">
        <f t="shared" si="8"/>
        <v>43748.5</v>
      </c>
      <c r="AD16" s="13">
        <f t="shared" si="8"/>
        <v>39809.66</v>
      </c>
      <c r="AE16" s="13">
        <f t="shared" si="8"/>
        <v>48700.96</v>
      </c>
      <c r="AF16" s="13">
        <f t="shared" si="8"/>
        <v>46789.36</v>
      </c>
      <c r="AG16" s="13">
        <f t="shared" si="8"/>
        <v>45192.82</v>
      </c>
      <c r="AH16" s="13">
        <f t="shared" si="8"/>
        <v>31904.84</v>
      </c>
      <c r="AI16" s="13">
        <f t="shared" si="8"/>
        <v>40371.4544</v>
      </c>
      <c r="AJ16" s="13">
        <f t="shared" si="8"/>
        <v>43281.002</v>
      </c>
      <c r="AK16" s="13">
        <f t="shared" si="8"/>
        <v>30036.3036</v>
      </c>
      <c r="AL16" s="13">
        <f t="shared" si="8"/>
        <v>39419.0952</v>
      </c>
      <c r="AM16" s="13">
        <f t="shared" si="8"/>
        <v>40355.7004</v>
      </c>
      <c r="AN16" s="13">
        <f t="shared" si="8"/>
        <v>42581.7024</v>
      </c>
      <c r="AO16" s="13">
        <f t="shared" si="8"/>
        <v>42829.504</v>
      </c>
      <c r="AP16" s="13">
        <f t="shared" si="8"/>
        <v>45909.1488</v>
      </c>
      <c r="AQ16" s="13">
        <f t="shared" si="8"/>
        <v>14586.5952</v>
      </c>
      <c r="AR16" s="13">
        <f t="shared" si="8"/>
        <v>19265.3988</v>
      </c>
      <c r="AS16" s="13">
        <f t="shared" si="8"/>
        <v>21453.5992</v>
      </c>
      <c r="AT16" s="13">
        <f t="shared" si="8"/>
        <v>40659.1488</v>
      </c>
      <c r="AU16" s="13">
        <f t="shared" si="8"/>
        <v>45151.0456</v>
      </c>
      <c r="AV16" s="13">
        <f t="shared" si="8"/>
        <v>49318.502</v>
      </c>
      <c r="AW16" s="13">
        <f t="shared" si="8"/>
        <v>11661.3036</v>
      </c>
      <c r="AX16" s="13">
        <f t="shared" si="8"/>
        <v>3016.6488</v>
      </c>
      <c r="AY16" s="13">
        <f t="shared" si="8"/>
        <v>24703.3512</v>
      </c>
      <c r="AZ16" s="13">
        <f t="shared" si="8"/>
        <v>33592.6508</v>
      </c>
      <c r="BA16" s="13">
        <f t="shared" si="8"/>
        <v>35936.25</v>
      </c>
      <c r="BB16" s="13">
        <f t="shared" si="8"/>
        <v>41031.8968</v>
      </c>
      <c r="BC16" s="13">
        <f t="shared" si="8"/>
        <v>30342.8988</v>
      </c>
      <c r="BD16" s="13">
        <f t="shared" si="8"/>
        <v>40611.8968</v>
      </c>
      <c r="BE16" s="13">
        <f t="shared" si="8"/>
        <v>24381.002</v>
      </c>
      <c r="BF16" s="13">
        <f t="shared" si="8"/>
        <v>38481.4544</v>
      </c>
      <c r="BG16" s="13">
        <f t="shared" si="8"/>
        <v>22761.8968</v>
      </c>
      <c r="BH16" s="13">
        <f t="shared" si="8"/>
        <v>17467.8016</v>
      </c>
      <c r="BI16" s="13">
        <f t="shared" si="8"/>
        <v>40437.5972</v>
      </c>
      <c r="BJ16" s="13">
        <f t="shared" si="8"/>
        <v>16683.4484</v>
      </c>
      <c r="BK16" s="13">
        <f t="shared" si="8"/>
        <v>43058.4048</v>
      </c>
      <c r="BL16" s="13">
        <f t="shared" si="8"/>
        <v>42543.9008</v>
      </c>
      <c r="BM16" s="13">
        <f t="shared" si="8"/>
        <v>45831.4544</v>
      </c>
      <c r="BN16" s="13">
        <f t="shared" si="8"/>
        <v>48566.7024</v>
      </c>
      <c r="BO16" s="13">
        <f t="shared" ref="BO16:DZ16" si="9">BO13+BO14+BO15</f>
        <v>21556.498</v>
      </c>
      <c r="BP16" s="13">
        <f t="shared" si="9"/>
        <v>42835.7976</v>
      </c>
      <c r="BQ16" s="13">
        <f t="shared" si="9"/>
        <v>48197.1012</v>
      </c>
      <c r="BR16" s="13">
        <f t="shared" si="9"/>
        <v>35785.0536</v>
      </c>
      <c r="BS16" s="13">
        <f t="shared" si="9"/>
        <v>48019.6548</v>
      </c>
      <c r="BT16" s="13">
        <f t="shared" si="9"/>
        <v>39646.9504</v>
      </c>
      <c r="BU16" s="13">
        <f t="shared" si="9"/>
        <v>39808.6528</v>
      </c>
      <c r="BV16" s="13">
        <f t="shared" si="9"/>
        <v>47411.7024</v>
      </c>
      <c r="BW16" s="13">
        <f t="shared" si="9"/>
        <v>44763.5992</v>
      </c>
      <c r="BX16" s="13">
        <f t="shared" si="9"/>
        <v>39174.4504</v>
      </c>
      <c r="BY16" s="13">
        <f t="shared" si="9"/>
        <v>39881.0992</v>
      </c>
      <c r="BZ16" s="13">
        <f t="shared" si="9"/>
        <v>34628.998</v>
      </c>
      <c r="CA16" s="13">
        <f t="shared" si="9"/>
        <v>36514.7956</v>
      </c>
      <c r="CB16" s="13">
        <f t="shared" si="9"/>
        <v>48247.5</v>
      </c>
      <c r="CC16" s="13">
        <f t="shared" si="9"/>
        <v>48388.2004</v>
      </c>
      <c r="CD16" s="13">
        <f t="shared" si="9"/>
        <v>47247.8988</v>
      </c>
      <c r="CE16" s="13">
        <f t="shared" si="9"/>
        <v>38721.8968</v>
      </c>
      <c r="CF16" s="13">
        <f t="shared" si="9"/>
        <v>43409.0952</v>
      </c>
      <c r="CG16" s="13">
        <f t="shared" si="9"/>
        <v>45825.1508</v>
      </c>
      <c r="CH16" s="13">
        <f t="shared" si="9"/>
        <v>47663.6964</v>
      </c>
      <c r="CI16" s="13">
        <f t="shared" si="9"/>
        <v>12960.1508</v>
      </c>
      <c r="CJ16" s="13">
        <f t="shared" si="9"/>
        <v>49791.28</v>
      </c>
      <c r="CK16" s="13">
        <f t="shared" si="9"/>
        <v>33932.8452</v>
      </c>
      <c r="CL16" s="13">
        <f t="shared" si="9"/>
        <v>24550.0536</v>
      </c>
      <c r="CM16" s="13">
        <f t="shared" si="9"/>
        <v>47462.1012</v>
      </c>
      <c r="CN16" s="13">
        <f t="shared" si="9"/>
        <v>3717.004</v>
      </c>
      <c r="CO16" s="13">
        <f t="shared" si="9"/>
        <v>40181.4008</v>
      </c>
      <c r="CP16" s="13">
        <f t="shared" si="9"/>
        <v>39893.6964</v>
      </c>
      <c r="CQ16" s="13">
        <f t="shared" si="9"/>
        <v>37247.7044</v>
      </c>
      <c r="CR16" s="13">
        <f t="shared" si="9"/>
        <v>39770.8512</v>
      </c>
      <c r="CS16" s="13">
        <f t="shared" si="9"/>
        <v>42066.1528</v>
      </c>
      <c r="CT16" s="13">
        <f t="shared" si="9"/>
        <v>39125.0972</v>
      </c>
      <c r="CU16" s="13">
        <f t="shared" si="9"/>
        <v>47959.7956</v>
      </c>
      <c r="CV16" s="13">
        <f t="shared" si="9"/>
        <v>30579.1488</v>
      </c>
      <c r="CW16" s="13">
        <f t="shared" si="9"/>
        <v>41113.8036</v>
      </c>
      <c r="CX16" s="13">
        <f t="shared" si="9"/>
        <v>17262.004</v>
      </c>
      <c r="CY16" s="13">
        <f t="shared" si="9"/>
        <v>14654.8492</v>
      </c>
      <c r="CZ16" s="13">
        <f t="shared" si="9"/>
        <v>31706.8532</v>
      </c>
      <c r="DA16" s="13">
        <f t="shared" si="9"/>
        <v>40546.7996</v>
      </c>
      <c r="DB16" s="34">
        <f t="shared" si="9"/>
        <v>0</v>
      </c>
      <c r="DC16" s="13">
        <f t="shared" si="9"/>
        <v>31649.0952</v>
      </c>
      <c r="DD16" s="13">
        <f t="shared" si="9"/>
        <v>48391.8</v>
      </c>
      <c r="DE16" s="13">
        <f t="shared" si="9"/>
        <v>47636.6</v>
      </c>
      <c r="DF16" s="13">
        <f t="shared" si="9"/>
        <v>45582.22</v>
      </c>
      <c r="DG16" s="13">
        <f t="shared" si="9"/>
        <v>38272.12</v>
      </c>
      <c r="DH16" s="13">
        <f t="shared" si="9"/>
        <v>49847.92</v>
      </c>
      <c r="DI16" s="13">
        <f t="shared" si="9"/>
        <v>49137.56</v>
      </c>
      <c r="DJ16" s="13">
        <f t="shared" si="9"/>
        <v>35931.002</v>
      </c>
      <c r="DK16" s="13">
        <f t="shared" si="9"/>
        <v>19586.7024</v>
      </c>
      <c r="DL16" s="13">
        <f t="shared" si="9"/>
        <v>32912.252</v>
      </c>
      <c r="DM16" s="13">
        <f t="shared" si="9"/>
        <v>35989.7956</v>
      </c>
      <c r="DN16" s="13">
        <f t="shared" si="9"/>
        <v>35454.2996</v>
      </c>
      <c r="DO16" s="13">
        <f t="shared" si="9"/>
        <v>38484.6012</v>
      </c>
      <c r="DP16" s="13">
        <f t="shared" si="9"/>
        <v>38699.8492</v>
      </c>
      <c r="DQ16" s="13">
        <f t="shared" si="9"/>
        <v>37041.8968</v>
      </c>
      <c r="DR16" s="13">
        <f t="shared" si="9"/>
        <v>42447.2956</v>
      </c>
      <c r="DS16" s="13">
        <f t="shared" si="9"/>
        <v>45454.78</v>
      </c>
      <c r="DT16" s="13">
        <f t="shared" si="9"/>
        <v>44106.04</v>
      </c>
      <c r="DU16" s="13">
        <f t="shared" si="9"/>
        <v>37657.34</v>
      </c>
      <c r="DV16" s="13">
        <f t="shared" si="9"/>
        <v>41007.36</v>
      </c>
      <c r="DW16" s="13">
        <f t="shared" si="9"/>
        <v>36325.7976</v>
      </c>
      <c r="DX16" s="13">
        <f t="shared" si="9"/>
        <v>42303.4484</v>
      </c>
      <c r="DY16" s="13">
        <f t="shared" si="9"/>
        <v>42424.2024</v>
      </c>
      <c r="DZ16" s="13">
        <f t="shared" si="9"/>
        <v>45844.0516</v>
      </c>
      <c r="EA16" s="13">
        <f t="shared" ref="EA16:GJ16" si="10">EA13+EA14+EA15</f>
        <v>43672.6508</v>
      </c>
      <c r="EB16" s="13">
        <f t="shared" si="10"/>
        <v>47173.3512</v>
      </c>
      <c r="EC16" s="13">
        <f t="shared" si="10"/>
        <v>12289.2024</v>
      </c>
      <c r="ED16" s="13">
        <f t="shared" si="10"/>
        <v>45836.7024</v>
      </c>
      <c r="EE16" s="13">
        <f t="shared" si="10"/>
        <v>45505.9484</v>
      </c>
      <c r="EF16" s="13">
        <f t="shared" si="10"/>
        <v>40394.5476</v>
      </c>
      <c r="EG16" s="13">
        <f t="shared" si="10"/>
        <v>42769.6548</v>
      </c>
      <c r="EH16" s="13">
        <f t="shared" si="10"/>
        <v>28054.9464</v>
      </c>
      <c r="EI16" s="13">
        <f t="shared" si="10"/>
        <v>47925.1508</v>
      </c>
      <c r="EJ16" s="13">
        <f t="shared" si="10"/>
        <v>37627.8016</v>
      </c>
      <c r="EK16" s="34">
        <f t="shared" si="10"/>
        <v>0</v>
      </c>
      <c r="EL16" s="13">
        <f t="shared" si="10"/>
        <v>47519.8492</v>
      </c>
      <c r="EM16" s="34">
        <f t="shared" si="10"/>
        <v>0</v>
      </c>
      <c r="EN16" s="13">
        <f t="shared" si="10"/>
        <v>46905.6032</v>
      </c>
      <c r="EO16" s="13">
        <f t="shared" si="10"/>
        <v>44843.4048</v>
      </c>
      <c r="EP16" s="13">
        <f t="shared" si="10"/>
        <v>41616.24</v>
      </c>
      <c r="EQ16" s="13">
        <f t="shared" si="10"/>
        <v>47052.5</v>
      </c>
      <c r="ER16" s="13">
        <f t="shared" si="10"/>
        <v>47130.38</v>
      </c>
      <c r="ES16" s="13">
        <f t="shared" si="10"/>
        <v>41766.1</v>
      </c>
      <c r="ET16" s="13">
        <f t="shared" si="10"/>
        <v>39058</v>
      </c>
      <c r="EU16" s="13">
        <f t="shared" si="10"/>
        <v>30213.75</v>
      </c>
      <c r="EV16" s="13">
        <f t="shared" si="10"/>
        <v>35325.1508</v>
      </c>
      <c r="EW16" s="13">
        <f t="shared" si="10"/>
        <v>37902.8988</v>
      </c>
      <c r="EX16" s="13">
        <f t="shared" si="10"/>
        <v>48893.3</v>
      </c>
      <c r="EY16" s="13">
        <f t="shared" si="10"/>
        <v>46169.86</v>
      </c>
      <c r="EZ16" s="13">
        <f t="shared" si="10"/>
        <v>44049.4</v>
      </c>
      <c r="FA16" s="13">
        <f t="shared" si="10"/>
        <v>47391.16</v>
      </c>
      <c r="FB16" s="13">
        <f t="shared" si="10"/>
        <v>42064.64</v>
      </c>
      <c r="FC16" s="13">
        <f t="shared" si="10"/>
        <v>46934.5</v>
      </c>
      <c r="FD16" s="13">
        <f t="shared" si="10"/>
        <v>47727.46</v>
      </c>
      <c r="FE16" s="13">
        <f t="shared" si="10"/>
        <v>42138.98</v>
      </c>
      <c r="FF16" s="13">
        <f t="shared" si="10"/>
        <v>38925.84</v>
      </c>
      <c r="FG16" s="13">
        <f t="shared" si="10"/>
        <v>42556.7</v>
      </c>
      <c r="FH16" s="13">
        <f t="shared" si="10"/>
        <v>48198.28</v>
      </c>
      <c r="FI16" s="13">
        <f t="shared" si="10"/>
        <v>33226.44</v>
      </c>
      <c r="FJ16" s="13">
        <f t="shared" si="10"/>
        <v>20604.1488</v>
      </c>
      <c r="FK16" s="13">
        <f t="shared" si="10"/>
        <v>42598</v>
      </c>
      <c r="FL16" s="13">
        <f t="shared" si="10"/>
        <v>44759.76</v>
      </c>
      <c r="FM16" s="13">
        <f t="shared" si="10"/>
        <v>37244.5476</v>
      </c>
      <c r="FN16" s="13">
        <f t="shared" si="10"/>
        <v>27397.6508</v>
      </c>
      <c r="FO16" s="13">
        <f t="shared" si="10"/>
        <v>34641.5952</v>
      </c>
      <c r="FP16" s="13">
        <f t="shared" si="10"/>
        <v>39158.3</v>
      </c>
      <c r="FQ16" s="13">
        <f t="shared" si="10"/>
        <v>17137.0476</v>
      </c>
      <c r="FR16" s="13">
        <f t="shared" si="10"/>
        <v>28738.502</v>
      </c>
      <c r="FS16" s="13">
        <f t="shared" si="10"/>
        <v>35807.1012</v>
      </c>
      <c r="FT16" s="13">
        <f t="shared" si="10"/>
        <v>37341.1528</v>
      </c>
      <c r="FU16" s="13">
        <f t="shared" si="10"/>
        <v>13584.9028</v>
      </c>
      <c r="FV16" s="13">
        <f t="shared" si="10"/>
        <v>12483.4484</v>
      </c>
      <c r="FW16" s="13">
        <f t="shared" si="10"/>
        <v>37145.8512</v>
      </c>
      <c r="FX16" s="13">
        <f t="shared" si="10"/>
        <v>37706.9</v>
      </c>
      <c r="FY16" s="13">
        <f t="shared" si="10"/>
        <v>40494.2996</v>
      </c>
      <c r="FZ16" s="13">
        <f t="shared" si="10"/>
        <v>40347.2956</v>
      </c>
      <c r="GA16" s="13">
        <f t="shared" si="10"/>
        <v>40330.496</v>
      </c>
      <c r="GB16" s="13">
        <f t="shared" si="10"/>
        <v>41693.4048</v>
      </c>
      <c r="GC16" s="13">
        <f t="shared" si="10"/>
        <v>40832.4028</v>
      </c>
      <c r="GD16" s="13">
        <f t="shared" si="10"/>
        <v>41235.6032</v>
      </c>
      <c r="GE16" s="13">
        <f t="shared" si="10"/>
        <v>40397.7044</v>
      </c>
      <c r="GF16" s="13">
        <f t="shared" si="10"/>
        <v>36149.3968</v>
      </c>
      <c r="GG16" s="13">
        <f t="shared" si="10"/>
        <v>37180.496</v>
      </c>
      <c r="GH16" s="13">
        <f t="shared" si="10"/>
        <v>6799.7956</v>
      </c>
      <c r="GI16" s="13">
        <f t="shared" si="10"/>
        <v>17310.3016</v>
      </c>
      <c r="GJ16" s="13">
        <f t="shared" si="10"/>
        <v>41861.4008</v>
      </c>
      <c r="GK16" s="13">
        <f t="shared" si="7"/>
        <v>7038154.4292</v>
      </c>
    </row>
    <row r="17" hidden="1" spans="1:193">
      <c r="A17" s="14" t="s">
        <v>10</v>
      </c>
      <c r="B17" s="9" t="s">
        <v>20</v>
      </c>
      <c r="C17" s="1">
        <v>46555</v>
      </c>
      <c r="D17" s="1">
        <v>45690</v>
      </c>
      <c r="E17" s="1">
        <v>1104</v>
      </c>
      <c r="F17" s="1">
        <v>27056</v>
      </c>
      <c r="G17" s="1">
        <v>51424</v>
      </c>
      <c r="H17" s="1">
        <v>51054</v>
      </c>
      <c r="I17" s="18">
        <v>50456</v>
      </c>
      <c r="J17" s="18">
        <v>35722</v>
      </c>
      <c r="K17" s="18">
        <v>56278</v>
      </c>
      <c r="L17" s="18">
        <v>56183</v>
      </c>
      <c r="M17" s="18">
        <v>1056</v>
      </c>
      <c r="N17" s="1">
        <v>48013</v>
      </c>
      <c r="O17" s="1">
        <v>47224</v>
      </c>
      <c r="P17" s="1">
        <v>48234</v>
      </c>
      <c r="Q17" s="1">
        <v>36377</v>
      </c>
      <c r="R17" s="1">
        <v>15776</v>
      </c>
      <c r="S17" s="1">
        <v>17851</v>
      </c>
      <c r="T17" s="1">
        <v>53324</v>
      </c>
      <c r="U17" s="1">
        <v>53599</v>
      </c>
      <c r="V17" s="1">
        <v>51132</v>
      </c>
      <c r="W17" s="1">
        <v>52421</v>
      </c>
      <c r="X17" s="1">
        <v>25950</v>
      </c>
      <c r="Y17" s="1">
        <v>15642</v>
      </c>
      <c r="Z17" s="1">
        <v>50125</v>
      </c>
      <c r="AA17" s="1">
        <v>49981</v>
      </c>
      <c r="AB17" s="1">
        <v>47177</v>
      </c>
      <c r="AC17" s="1">
        <v>48997</v>
      </c>
      <c r="AD17" s="1">
        <v>46279</v>
      </c>
      <c r="AE17" s="1">
        <v>48652</v>
      </c>
      <c r="AF17" s="1">
        <v>49788</v>
      </c>
      <c r="AG17" s="1">
        <v>49712</v>
      </c>
      <c r="AH17" s="1">
        <v>32477</v>
      </c>
      <c r="AI17" s="1">
        <v>45805</v>
      </c>
      <c r="AJ17" s="1">
        <v>37823</v>
      </c>
      <c r="AK17" s="1">
        <v>34488</v>
      </c>
      <c r="AL17" s="1">
        <v>54118</v>
      </c>
      <c r="AM17" s="1">
        <v>46464</v>
      </c>
      <c r="AN17" s="1">
        <v>50314</v>
      </c>
      <c r="AO17" s="1">
        <v>34092</v>
      </c>
      <c r="AP17" s="1">
        <v>52140</v>
      </c>
      <c r="AQ17" s="1">
        <v>21578</v>
      </c>
      <c r="AR17" s="1">
        <v>21796</v>
      </c>
      <c r="AS17" s="1">
        <v>68831</v>
      </c>
      <c r="AT17" s="1">
        <v>46070</v>
      </c>
      <c r="AU17" s="1">
        <v>51156</v>
      </c>
      <c r="AV17" s="1">
        <v>54761</v>
      </c>
      <c r="AW17" s="1">
        <v>13218</v>
      </c>
      <c r="AX17" s="1">
        <v>7916</v>
      </c>
      <c r="AY17" s="1">
        <v>40504</v>
      </c>
      <c r="AZ17" s="1">
        <v>47701</v>
      </c>
      <c r="BA17" s="1">
        <v>50927</v>
      </c>
      <c r="BB17" s="1">
        <v>57878</v>
      </c>
      <c r="BC17" s="1">
        <v>53658</v>
      </c>
      <c r="BD17" s="1">
        <v>57694</v>
      </c>
      <c r="BE17" s="1">
        <v>58973</v>
      </c>
      <c r="BF17" s="1">
        <v>54401</v>
      </c>
      <c r="BG17" s="1">
        <v>32024</v>
      </c>
      <c r="BH17" s="1">
        <v>46692</v>
      </c>
      <c r="BI17" s="1">
        <v>54144</v>
      </c>
      <c r="BJ17" s="1">
        <v>16559</v>
      </c>
      <c r="BK17" s="1">
        <v>60114</v>
      </c>
      <c r="BL17" s="1">
        <v>41004</v>
      </c>
      <c r="BM17" s="1">
        <v>51856</v>
      </c>
      <c r="BN17" s="1">
        <v>53741</v>
      </c>
      <c r="BO17" s="1">
        <v>23650</v>
      </c>
      <c r="BP17" s="1">
        <v>49678</v>
      </c>
      <c r="BQ17" s="1">
        <v>53621</v>
      </c>
      <c r="BR17" s="1">
        <v>41683</v>
      </c>
      <c r="BS17" s="1">
        <v>53454</v>
      </c>
      <c r="BT17" s="1">
        <v>60268</v>
      </c>
      <c r="BU17" s="1">
        <v>56357</v>
      </c>
      <c r="BV17" s="1">
        <v>36391</v>
      </c>
      <c r="BW17" s="1">
        <v>53456</v>
      </c>
      <c r="BX17" s="1">
        <v>55686</v>
      </c>
      <c r="BY17" s="1">
        <v>44833</v>
      </c>
      <c r="BZ17" s="1">
        <v>52258</v>
      </c>
      <c r="CA17" s="1">
        <v>40609</v>
      </c>
      <c r="CB17" s="1">
        <v>53719</v>
      </c>
      <c r="CC17" s="1">
        <v>53855</v>
      </c>
      <c r="CD17" s="1">
        <v>59465</v>
      </c>
      <c r="CE17" s="1">
        <v>41904</v>
      </c>
      <c r="CF17" s="1">
        <v>48130</v>
      </c>
      <c r="CG17" s="1">
        <v>51234</v>
      </c>
      <c r="CH17" s="1">
        <v>53606</v>
      </c>
      <c r="CI17" s="1">
        <v>14540</v>
      </c>
      <c r="CJ17" s="1">
        <v>49968</v>
      </c>
      <c r="CK17" s="18">
        <v>48889</v>
      </c>
      <c r="CL17" s="27">
        <v>0</v>
      </c>
      <c r="CM17" s="18">
        <v>53479</v>
      </c>
      <c r="CN17" s="18">
        <v>46475</v>
      </c>
      <c r="CO17" s="18">
        <v>56104</v>
      </c>
      <c r="CP17" s="18">
        <v>56824</v>
      </c>
      <c r="CQ17" s="18">
        <v>53106</v>
      </c>
      <c r="CR17" s="18">
        <v>44886</v>
      </c>
      <c r="CS17" s="18">
        <v>59084</v>
      </c>
      <c r="CT17" s="18">
        <v>55735</v>
      </c>
      <c r="CU17" s="18">
        <v>54168</v>
      </c>
      <c r="CV17" s="18">
        <v>47599</v>
      </c>
      <c r="CW17" s="18">
        <v>51000</v>
      </c>
      <c r="CX17" s="18">
        <v>24707</v>
      </c>
      <c r="CY17" s="18">
        <v>33203</v>
      </c>
      <c r="CZ17" s="18">
        <v>47918</v>
      </c>
      <c r="DA17" s="18">
        <v>49841</v>
      </c>
      <c r="DB17" s="27">
        <v>0</v>
      </c>
      <c r="DC17" s="18">
        <v>33474</v>
      </c>
      <c r="DD17" s="1">
        <v>50026</v>
      </c>
      <c r="DE17" s="1">
        <v>51172</v>
      </c>
      <c r="DF17" s="1">
        <v>48182</v>
      </c>
      <c r="DG17" s="1">
        <v>40560</v>
      </c>
      <c r="DH17" s="1">
        <v>48950</v>
      </c>
      <c r="DI17" s="1">
        <v>48398</v>
      </c>
      <c r="DJ17" s="18">
        <v>41470</v>
      </c>
      <c r="DK17" s="18">
        <v>55141</v>
      </c>
      <c r="DL17" s="18">
        <v>47198</v>
      </c>
      <c r="DM17" s="18">
        <v>46270</v>
      </c>
      <c r="DN17" s="18">
        <v>46565</v>
      </c>
      <c r="DO17" s="18">
        <v>51475</v>
      </c>
      <c r="DP17" s="18">
        <v>57066</v>
      </c>
      <c r="DQ17" s="18">
        <v>51238</v>
      </c>
      <c r="DR17" s="18">
        <v>48659</v>
      </c>
      <c r="DS17" s="1">
        <v>47206</v>
      </c>
      <c r="DT17" s="1">
        <v>48005</v>
      </c>
      <c r="DU17" s="1">
        <v>50606</v>
      </c>
      <c r="DV17" s="1">
        <v>45241</v>
      </c>
      <c r="DW17" s="18">
        <v>42482</v>
      </c>
      <c r="DX17" s="18">
        <v>47975</v>
      </c>
      <c r="DY17" s="18">
        <v>48343</v>
      </c>
      <c r="DZ17" s="18">
        <v>52098</v>
      </c>
      <c r="EA17" s="18">
        <v>50851</v>
      </c>
      <c r="EB17" s="18">
        <v>53548</v>
      </c>
      <c r="EC17" s="18">
        <v>18719</v>
      </c>
      <c r="ED17" s="18">
        <v>52381</v>
      </c>
      <c r="EE17" s="18">
        <v>51778</v>
      </c>
      <c r="EF17" s="18">
        <v>45550</v>
      </c>
      <c r="EG17" s="18">
        <v>48518</v>
      </c>
      <c r="EH17" s="18">
        <v>40146</v>
      </c>
      <c r="EI17" s="18">
        <v>52621</v>
      </c>
      <c r="EJ17" s="18">
        <v>53286</v>
      </c>
      <c r="EK17" s="18">
        <v>29903</v>
      </c>
      <c r="EL17" s="18">
        <v>54133</v>
      </c>
      <c r="EM17" s="27">
        <v>0</v>
      </c>
      <c r="EN17" s="18">
        <v>53306</v>
      </c>
      <c r="EO17" s="18">
        <v>52180</v>
      </c>
      <c r="EP17" s="1">
        <v>44353</v>
      </c>
      <c r="EQ17" s="1">
        <v>48079</v>
      </c>
      <c r="ER17" s="1">
        <v>47126</v>
      </c>
      <c r="ES17" s="1">
        <v>46930</v>
      </c>
      <c r="ET17" s="1">
        <v>46524</v>
      </c>
      <c r="EU17" s="1">
        <v>37726</v>
      </c>
      <c r="EV17" s="1">
        <v>40998</v>
      </c>
      <c r="EW17" s="1">
        <v>39780</v>
      </c>
      <c r="EX17" s="1">
        <v>48430</v>
      </c>
      <c r="EY17" s="1">
        <v>48880</v>
      </c>
      <c r="EZ17" s="1">
        <v>44947</v>
      </c>
      <c r="FA17" s="1">
        <v>47704</v>
      </c>
      <c r="FB17" s="1">
        <v>43934</v>
      </c>
      <c r="FC17" s="1">
        <v>48448</v>
      </c>
      <c r="FD17" s="1">
        <v>47452</v>
      </c>
      <c r="FE17" s="1">
        <v>46622</v>
      </c>
      <c r="FF17" s="1">
        <v>45799</v>
      </c>
      <c r="FG17" s="1">
        <v>47221</v>
      </c>
      <c r="FH17" s="1">
        <v>46290</v>
      </c>
      <c r="FI17" s="1">
        <v>41251</v>
      </c>
      <c r="FJ17" s="1">
        <v>26554</v>
      </c>
      <c r="FK17" s="1">
        <v>46006</v>
      </c>
      <c r="FL17" s="1">
        <v>46800</v>
      </c>
      <c r="FM17" s="18">
        <v>54266</v>
      </c>
      <c r="FN17" s="18">
        <v>40662</v>
      </c>
      <c r="FO17" s="18">
        <v>42634</v>
      </c>
      <c r="FP17" s="1">
        <v>40310</v>
      </c>
      <c r="FQ17" s="1">
        <v>41095</v>
      </c>
      <c r="FR17" s="1">
        <v>33793</v>
      </c>
      <c r="FS17" s="1">
        <v>42596</v>
      </c>
      <c r="FT17" s="1">
        <v>54721</v>
      </c>
      <c r="FU17" s="1">
        <v>15672</v>
      </c>
      <c r="FV17" s="1">
        <v>14729</v>
      </c>
      <c r="FW17" s="1">
        <v>54203</v>
      </c>
      <c r="FX17" s="1">
        <v>40547</v>
      </c>
      <c r="FY17" s="1">
        <v>48697</v>
      </c>
      <c r="FZ17" s="1">
        <v>48598</v>
      </c>
      <c r="GA17" s="1">
        <v>48602</v>
      </c>
      <c r="GB17" s="1">
        <v>49342</v>
      </c>
      <c r="GC17" s="1">
        <v>48941</v>
      </c>
      <c r="GD17" s="1">
        <v>49223</v>
      </c>
      <c r="GE17" s="1">
        <v>48800</v>
      </c>
      <c r="GF17" s="1">
        <v>43571</v>
      </c>
      <c r="GG17" s="1">
        <v>18377</v>
      </c>
      <c r="GH17" s="1">
        <v>8339</v>
      </c>
      <c r="GI17" s="1">
        <v>20877</v>
      </c>
      <c r="GJ17" s="1">
        <v>44503</v>
      </c>
      <c r="GK17" s="1">
        <f t="shared" si="7"/>
        <v>8346804</v>
      </c>
    </row>
    <row r="18" spans="1:193">
      <c r="A18" s="14"/>
      <c r="B18" s="9" t="s">
        <v>21</v>
      </c>
      <c r="C18" s="1">
        <v>16964.64</v>
      </c>
      <c r="D18" s="1">
        <v>16649.44</v>
      </c>
      <c r="E18" s="1">
        <v>402.3</v>
      </c>
      <c r="F18" s="1">
        <v>9859.21</v>
      </c>
      <c r="G18" s="1">
        <v>18738.91</v>
      </c>
      <c r="H18" s="1">
        <v>18604.08</v>
      </c>
      <c r="I18" s="18">
        <v>18386.17</v>
      </c>
      <c r="J18" s="18">
        <v>13017.1</v>
      </c>
      <c r="K18" s="18">
        <v>20507.7</v>
      </c>
      <c r="L18" s="18">
        <v>20473.09</v>
      </c>
      <c r="M18" s="18">
        <v>384.81</v>
      </c>
      <c r="N18" s="1">
        <v>17495.94</v>
      </c>
      <c r="O18" s="1">
        <v>17208.43</v>
      </c>
      <c r="P18" s="1">
        <v>17576.47</v>
      </c>
      <c r="Q18" s="1">
        <v>13255.78</v>
      </c>
      <c r="R18" s="1">
        <v>5748.77</v>
      </c>
      <c r="S18" s="1">
        <v>6504.9</v>
      </c>
      <c r="T18" s="1">
        <v>19431.27</v>
      </c>
      <c r="U18" s="1">
        <v>19531.48</v>
      </c>
      <c r="V18" s="1">
        <v>18632.5</v>
      </c>
      <c r="W18" s="1">
        <v>19102.21</v>
      </c>
      <c r="X18" s="1">
        <v>9456.18</v>
      </c>
      <c r="Y18" s="1">
        <v>5699.94</v>
      </c>
      <c r="Z18" s="1">
        <v>18265.55</v>
      </c>
      <c r="AA18" s="1">
        <v>18213.08</v>
      </c>
      <c r="AB18" s="1">
        <v>17191.3</v>
      </c>
      <c r="AC18" s="1">
        <v>17854.51</v>
      </c>
      <c r="AD18" s="1">
        <v>16864.07</v>
      </c>
      <c r="AE18" s="1">
        <v>17728.79</v>
      </c>
      <c r="AF18" s="1">
        <v>18142.75</v>
      </c>
      <c r="AG18" s="1">
        <v>18115.05</v>
      </c>
      <c r="AH18" s="1">
        <v>11834.62</v>
      </c>
      <c r="AI18" s="1">
        <v>16691.34</v>
      </c>
      <c r="AJ18" s="1">
        <v>13782.7</v>
      </c>
      <c r="AK18" s="1">
        <v>12567.43</v>
      </c>
      <c r="AL18" s="1">
        <v>19720.6</v>
      </c>
      <c r="AM18" s="1">
        <v>16931.48</v>
      </c>
      <c r="AN18" s="1">
        <v>18334.42</v>
      </c>
      <c r="AO18" s="1">
        <v>12423.12</v>
      </c>
      <c r="AP18" s="1">
        <v>18999.82</v>
      </c>
      <c r="AQ18" s="1">
        <v>7863.02</v>
      </c>
      <c r="AR18" s="1">
        <v>7942.46</v>
      </c>
      <c r="AS18" s="1">
        <v>25082.02</v>
      </c>
      <c r="AT18" s="1">
        <v>16787.91</v>
      </c>
      <c r="AU18" s="1">
        <v>18641.25</v>
      </c>
      <c r="AV18" s="1">
        <v>19954.91</v>
      </c>
      <c r="AW18" s="1">
        <v>4816.64</v>
      </c>
      <c r="AX18" s="1">
        <v>2884.59</v>
      </c>
      <c r="AY18" s="1">
        <v>14759.66</v>
      </c>
      <c r="AZ18" s="1">
        <v>17382.24</v>
      </c>
      <c r="BA18" s="1">
        <v>18557.8</v>
      </c>
      <c r="BB18" s="1">
        <v>21090.74</v>
      </c>
      <c r="BC18" s="1">
        <v>19552.98</v>
      </c>
      <c r="BD18" s="1">
        <v>21023.69</v>
      </c>
      <c r="BE18" s="1">
        <v>21489.76</v>
      </c>
      <c r="BF18" s="1">
        <v>19823.72</v>
      </c>
      <c r="BG18" s="1">
        <v>11669.55</v>
      </c>
      <c r="BH18" s="1">
        <v>17014.56</v>
      </c>
      <c r="BI18" s="1">
        <v>19730.07</v>
      </c>
      <c r="BJ18" s="1">
        <v>6034.1</v>
      </c>
      <c r="BK18" s="1">
        <v>21905.54</v>
      </c>
      <c r="BL18" s="1">
        <v>14941.86</v>
      </c>
      <c r="BM18" s="1">
        <v>18896.33</v>
      </c>
      <c r="BN18" s="1">
        <v>19583.22</v>
      </c>
      <c r="BO18" s="1">
        <v>8618.06</v>
      </c>
      <c r="BP18" s="1">
        <v>18102.66</v>
      </c>
      <c r="BQ18" s="1">
        <v>19539.49</v>
      </c>
      <c r="BR18" s="1">
        <v>15189.29</v>
      </c>
      <c r="BS18" s="1">
        <v>19478.64</v>
      </c>
      <c r="BT18" s="1">
        <v>21961.66</v>
      </c>
      <c r="BU18" s="1">
        <v>20536.49</v>
      </c>
      <c r="BV18" s="1">
        <v>13260.88</v>
      </c>
      <c r="BW18" s="1">
        <v>19479.37</v>
      </c>
      <c r="BX18" s="1">
        <v>20291.98</v>
      </c>
      <c r="BY18" s="1">
        <v>16337.15</v>
      </c>
      <c r="BZ18" s="1">
        <v>19042.82</v>
      </c>
      <c r="CA18" s="1">
        <v>14797.92</v>
      </c>
      <c r="CB18" s="1">
        <v>19575.2</v>
      </c>
      <c r="CC18" s="1">
        <v>19624.76</v>
      </c>
      <c r="CD18" s="1">
        <v>21669.05</v>
      </c>
      <c r="CE18" s="1">
        <v>15269.82</v>
      </c>
      <c r="CF18" s="1">
        <v>17538.57</v>
      </c>
      <c r="CG18" s="1">
        <v>18669.67</v>
      </c>
      <c r="CH18" s="1">
        <v>19534.03</v>
      </c>
      <c r="CI18" s="1">
        <v>5298.38</v>
      </c>
      <c r="CJ18" s="1">
        <v>18208.34</v>
      </c>
      <c r="CK18" s="18">
        <v>17815.15</v>
      </c>
      <c r="CL18" s="27">
        <v>0</v>
      </c>
      <c r="CM18" s="18">
        <v>19487.75</v>
      </c>
      <c r="CN18" s="18">
        <v>16935.49</v>
      </c>
      <c r="CO18" s="18">
        <v>20444.3</v>
      </c>
      <c r="CP18" s="18">
        <v>20706.67</v>
      </c>
      <c r="CQ18" s="18">
        <v>19351.83</v>
      </c>
      <c r="CR18" s="18">
        <v>16356.46</v>
      </c>
      <c r="CS18" s="18">
        <v>21530.21</v>
      </c>
      <c r="CT18" s="18">
        <v>20309.83</v>
      </c>
      <c r="CU18" s="18">
        <v>19738.82</v>
      </c>
      <c r="CV18" s="18">
        <v>17345.08</v>
      </c>
      <c r="CW18" s="18">
        <v>18584.4</v>
      </c>
      <c r="CX18" s="18">
        <v>9003.23</v>
      </c>
      <c r="CY18" s="18">
        <v>12099.17</v>
      </c>
      <c r="CZ18" s="18">
        <v>17461.32</v>
      </c>
      <c r="DA18" s="18">
        <v>18162.06</v>
      </c>
      <c r="DB18" s="27">
        <v>0</v>
      </c>
      <c r="DC18" s="18">
        <v>12197.93</v>
      </c>
      <c r="DD18" s="1">
        <v>18229.47</v>
      </c>
      <c r="DE18" s="1">
        <v>18647.08</v>
      </c>
      <c r="DF18" s="1">
        <v>17557.52</v>
      </c>
      <c r="DG18" s="1">
        <v>14780.06</v>
      </c>
      <c r="DH18" s="1">
        <v>17837.38</v>
      </c>
      <c r="DI18" s="1">
        <v>17636.23</v>
      </c>
      <c r="DJ18" s="18">
        <v>15111.67</v>
      </c>
      <c r="DK18" s="18">
        <v>20093.38</v>
      </c>
      <c r="DL18" s="18">
        <v>17198.95</v>
      </c>
      <c r="DM18" s="18">
        <v>16860.79</v>
      </c>
      <c r="DN18" s="18">
        <v>16968.29</v>
      </c>
      <c r="DO18" s="18">
        <v>18757.49</v>
      </c>
      <c r="DP18" s="18">
        <v>20794.85</v>
      </c>
      <c r="DQ18" s="18">
        <v>18671.13</v>
      </c>
      <c r="DR18" s="18">
        <v>17731.34</v>
      </c>
      <c r="DS18" s="1">
        <v>17201.87</v>
      </c>
      <c r="DT18" s="1">
        <v>17493.02</v>
      </c>
      <c r="DU18" s="1">
        <v>18440.83</v>
      </c>
      <c r="DV18" s="1">
        <v>16485.82</v>
      </c>
      <c r="DW18" s="18">
        <v>15480.44</v>
      </c>
      <c r="DX18" s="18">
        <v>17482.09</v>
      </c>
      <c r="DY18" s="18">
        <v>17616.19</v>
      </c>
      <c r="DZ18" s="18">
        <v>18984.51</v>
      </c>
      <c r="EA18" s="18">
        <v>18530.1</v>
      </c>
      <c r="EB18" s="18">
        <v>19512.89</v>
      </c>
      <c r="EC18" s="18">
        <v>6821.2</v>
      </c>
      <c r="ED18" s="18">
        <v>19087.64</v>
      </c>
      <c r="EE18" s="18">
        <v>18867.9</v>
      </c>
      <c r="EF18" s="18">
        <v>16598.42</v>
      </c>
      <c r="EG18" s="18">
        <v>17679.96</v>
      </c>
      <c r="EH18" s="18">
        <v>14629.2</v>
      </c>
      <c r="EI18" s="18">
        <v>19175.09</v>
      </c>
      <c r="EJ18" s="18">
        <v>19417.42</v>
      </c>
      <c r="EK18" s="18">
        <v>10896.65</v>
      </c>
      <c r="EL18" s="18">
        <v>19726.07</v>
      </c>
      <c r="EM18" s="27">
        <v>0</v>
      </c>
      <c r="EN18" s="18">
        <v>19424.71</v>
      </c>
      <c r="EO18" s="18">
        <v>19014.39</v>
      </c>
      <c r="EP18" s="1">
        <v>16162.23</v>
      </c>
      <c r="EQ18" s="1">
        <v>17519.99</v>
      </c>
      <c r="ER18" s="1">
        <v>17172.71</v>
      </c>
      <c r="ES18" s="1">
        <v>17101.29</v>
      </c>
      <c r="ET18" s="1">
        <v>16953.35</v>
      </c>
      <c r="EU18" s="1">
        <v>13747.35</v>
      </c>
      <c r="EV18" s="1">
        <v>14939.67</v>
      </c>
      <c r="EW18" s="1">
        <v>14495.83</v>
      </c>
      <c r="EX18" s="1">
        <v>17647.89</v>
      </c>
      <c r="EY18" s="1">
        <v>17811.87</v>
      </c>
      <c r="EZ18" s="1">
        <v>16378.69</v>
      </c>
      <c r="FA18" s="1">
        <v>17383.34</v>
      </c>
      <c r="FB18" s="1">
        <v>16009.55</v>
      </c>
      <c r="FC18" s="1">
        <v>17654.45</v>
      </c>
      <c r="FD18" s="1">
        <v>17291.51</v>
      </c>
      <c r="FE18" s="1">
        <v>16989.06</v>
      </c>
      <c r="FF18" s="1">
        <v>16689.16</v>
      </c>
      <c r="FG18" s="1">
        <v>17207.33</v>
      </c>
      <c r="FH18" s="1">
        <v>16868.08</v>
      </c>
      <c r="FI18" s="1">
        <v>15031.86</v>
      </c>
      <c r="FJ18" s="1">
        <v>9676.28</v>
      </c>
      <c r="FK18" s="1">
        <v>16764.59</v>
      </c>
      <c r="FL18" s="1">
        <v>17053.92</v>
      </c>
      <c r="FM18" s="18">
        <v>19774.53</v>
      </c>
      <c r="FN18" s="18">
        <v>14817.23</v>
      </c>
      <c r="FO18" s="18">
        <v>15535.83</v>
      </c>
      <c r="FP18" s="1">
        <v>14688.96</v>
      </c>
      <c r="FQ18" s="1">
        <v>14975.02</v>
      </c>
      <c r="FR18" s="1">
        <v>12314.17</v>
      </c>
      <c r="FS18" s="1">
        <v>15521.98</v>
      </c>
      <c r="FT18" s="1">
        <v>19940.33</v>
      </c>
      <c r="FU18" s="1">
        <v>5710.88</v>
      </c>
      <c r="FV18" s="1">
        <v>5367.25</v>
      </c>
      <c r="FW18" s="1">
        <v>19751.57</v>
      </c>
      <c r="FX18" s="1">
        <v>14775.33</v>
      </c>
      <c r="FY18" s="1">
        <v>17745.19</v>
      </c>
      <c r="FZ18" s="1">
        <v>17709.11</v>
      </c>
      <c r="GA18" s="1">
        <v>17710.57</v>
      </c>
      <c r="GB18" s="1">
        <v>17980.22</v>
      </c>
      <c r="GC18" s="1">
        <v>17834.1</v>
      </c>
      <c r="GD18" s="1">
        <v>17936.86</v>
      </c>
      <c r="GE18" s="1">
        <v>17782.72</v>
      </c>
      <c r="GF18" s="1">
        <v>15877.27</v>
      </c>
      <c r="GG18" s="1">
        <v>6696.58</v>
      </c>
      <c r="GH18" s="1">
        <v>3038.73</v>
      </c>
      <c r="GI18" s="1">
        <v>7607.58</v>
      </c>
      <c r="GJ18" s="1">
        <v>16216.89</v>
      </c>
      <c r="GK18" s="1">
        <f t="shared" si="7"/>
        <v>3041575.44</v>
      </c>
    </row>
    <row r="19" spans="1:193">
      <c r="A19" s="14"/>
      <c r="B19" s="9" t="s">
        <v>404</v>
      </c>
      <c r="C19" s="1">
        <v>9311</v>
      </c>
      <c r="D19" s="1">
        <v>9138</v>
      </c>
      <c r="E19" s="1">
        <v>220.8</v>
      </c>
      <c r="F19" s="1">
        <v>5411.2</v>
      </c>
      <c r="G19" s="1">
        <v>10284.8</v>
      </c>
      <c r="H19" s="1">
        <v>10210.8</v>
      </c>
      <c r="I19" s="18">
        <v>10091.2</v>
      </c>
      <c r="J19" s="18">
        <v>7144.4</v>
      </c>
      <c r="K19" s="18">
        <v>11255.6</v>
      </c>
      <c r="L19" s="18">
        <v>11236.6</v>
      </c>
      <c r="M19" s="18">
        <v>211.2</v>
      </c>
      <c r="N19" s="1">
        <v>9602.6</v>
      </c>
      <c r="O19" s="1">
        <v>9444.8</v>
      </c>
      <c r="P19" s="1">
        <v>9646.8</v>
      </c>
      <c r="Q19" s="1">
        <v>7275.4</v>
      </c>
      <c r="R19" s="1">
        <v>3155.2</v>
      </c>
      <c r="S19" s="1">
        <v>3570.2</v>
      </c>
      <c r="T19" s="1">
        <v>10664.8</v>
      </c>
      <c r="U19" s="1">
        <v>10719.8</v>
      </c>
      <c r="V19" s="1">
        <v>10226.4</v>
      </c>
      <c r="W19" s="1">
        <v>10484.2</v>
      </c>
      <c r="X19" s="1">
        <v>5190</v>
      </c>
      <c r="Y19" s="1">
        <v>3128.4</v>
      </c>
      <c r="Z19" s="1">
        <v>10025</v>
      </c>
      <c r="AA19" s="1">
        <v>9996.2</v>
      </c>
      <c r="AB19" s="1">
        <v>9435.4</v>
      </c>
      <c r="AC19" s="1">
        <v>9799.4</v>
      </c>
      <c r="AD19" s="1">
        <v>9255.8</v>
      </c>
      <c r="AE19" s="1">
        <v>9730.4</v>
      </c>
      <c r="AF19" s="1">
        <v>9957.6</v>
      </c>
      <c r="AG19" s="1">
        <v>9942.4</v>
      </c>
      <c r="AH19" s="1">
        <v>6495.4</v>
      </c>
      <c r="AI19" s="1">
        <v>9161</v>
      </c>
      <c r="AJ19" s="1">
        <v>7564.6</v>
      </c>
      <c r="AK19" s="1">
        <v>6897.6</v>
      </c>
      <c r="AL19" s="1">
        <v>10823.6</v>
      </c>
      <c r="AM19" s="1">
        <v>9292.8</v>
      </c>
      <c r="AN19" s="1">
        <v>10062.8</v>
      </c>
      <c r="AO19" s="1">
        <v>6818.4</v>
      </c>
      <c r="AP19" s="1">
        <v>10428</v>
      </c>
      <c r="AQ19" s="1">
        <v>4315.6</v>
      </c>
      <c r="AR19" s="1">
        <v>4359.2</v>
      </c>
      <c r="AS19" s="1">
        <v>13766.2</v>
      </c>
      <c r="AT19" s="1">
        <v>9214</v>
      </c>
      <c r="AU19" s="1">
        <v>10231.2</v>
      </c>
      <c r="AV19" s="1">
        <v>10952.2</v>
      </c>
      <c r="AW19" s="1">
        <v>2643.6</v>
      </c>
      <c r="AX19" s="1">
        <v>1583.2</v>
      </c>
      <c r="AY19" s="1">
        <v>8100.8</v>
      </c>
      <c r="AZ19" s="1">
        <v>9540.2</v>
      </c>
      <c r="BA19" s="1">
        <v>10185.4</v>
      </c>
      <c r="BB19" s="1">
        <v>11575.6</v>
      </c>
      <c r="BC19" s="1">
        <v>10731.6</v>
      </c>
      <c r="BD19" s="1">
        <v>11538.8</v>
      </c>
      <c r="BE19" s="1">
        <v>11794.6</v>
      </c>
      <c r="BF19" s="1">
        <v>10880.2</v>
      </c>
      <c r="BG19" s="1">
        <v>6404.8</v>
      </c>
      <c r="BH19" s="1">
        <v>9338.4</v>
      </c>
      <c r="BI19" s="1">
        <v>10828.8</v>
      </c>
      <c r="BJ19" s="1">
        <v>3311.8</v>
      </c>
      <c r="BK19" s="1">
        <v>12022.8</v>
      </c>
      <c r="BL19" s="1">
        <v>8200.8</v>
      </c>
      <c r="BM19" s="1">
        <v>10371.2</v>
      </c>
      <c r="BN19" s="1">
        <v>10748.2</v>
      </c>
      <c r="BO19" s="1">
        <v>4730</v>
      </c>
      <c r="BP19" s="1">
        <v>9935.6</v>
      </c>
      <c r="BQ19" s="1">
        <v>10724.2</v>
      </c>
      <c r="BR19" s="1">
        <v>8336.6</v>
      </c>
      <c r="BS19" s="1">
        <v>10690.8</v>
      </c>
      <c r="BT19" s="1">
        <v>12053.6</v>
      </c>
      <c r="BU19" s="1">
        <v>11271.4</v>
      </c>
      <c r="BV19" s="1">
        <v>7278.2</v>
      </c>
      <c r="BW19" s="1">
        <v>10691.2</v>
      </c>
      <c r="BX19" s="1">
        <v>11137.2</v>
      </c>
      <c r="BY19" s="1">
        <v>8966.6</v>
      </c>
      <c r="BZ19" s="1">
        <v>10451.6</v>
      </c>
      <c r="CA19" s="1">
        <v>8121.8</v>
      </c>
      <c r="CB19" s="1">
        <v>10743.8</v>
      </c>
      <c r="CC19" s="1">
        <v>10771</v>
      </c>
      <c r="CD19" s="1">
        <v>11893</v>
      </c>
      <c r="CE19" s="1">
        <v>8380.8</v>
      </c>
      <c r="CF19" s="1">
        <v>9626</v>
      </c>
      <c r="CG19" s="1">
        <v>10246.8</v>
      </c>
      <c r="CH19" s="1">
        <v>10721.2</v>
      </c>
      <c r="CI19" s="1">
        <v>2908</v>
      </c>
      <c r="CJ19" s="1">
        <v>9993.6</v>
      </c>
      <c r="CK19" s="18">
        <v>9777.8</v>
      </c>
      <c r="CL19" s="27">
        <v>0</v>
      </c>
      <c r="CM19" s="18">
        <v>10695.8</v>
      </c>
      <c r="CN19" s="18">
        <v>9295</v>
      </c>
      <c r="CO19" s="18">
        <v>11220.8</v>
      </c>
      <c r="CP19" s="18">
        <v>11364.8</v>
      </c>
      <c r="CQ19" s="18">
        <v>10621.2</v>
      </c>
      <c r="CR19" s="18">
        <v>8977.2</v>
      </c>
      <c r="CS19" s="18">
        <v>11816.8</v>
      </c>
      <c r="CT19" s="18">
        <v>11147</v>
      </c>
      <c r="CU19" s="18">
        <v>10833.6</v>
      </c>
      <c r="CV19" s="18">
        <v>9519.8</v>
      </c>
      <c r="CW19" s="18">
        <v>10200</v>
      </c>
      <c r="CX19" s="18">
        <v>4941.4</v>
      </c>
      <c r="CY19" s="18">
        <v>6640.6</v>
      </c>
      <c r="CZ19" s="18">
        <v>9583.6</v>
      </c>
      <c r="DA19" s="18">
        <v>9968.2</v>
      </c>
      <c r="DB19" s="27">
        <v>0</v>
      </c>
      <c r="DC19" s="18">
        <v>6694.8</v>
      </c>
      <c r="DD19" s="1">
        <v>10005.2</v>
      </c>
      <c r="DE19" s="1">
        <v>10234.4</v>
      </c>
      <c r="DF19" s="1">
        <v>9636.4</v>
      </c>
      <c r="DG19" s="1">
        <v>8112</v>
      </c>
      <c r="DH19" s="1">
        <v>9790</v>
      </c>
      <c r="DI19" s="1">
        <v>9679.6</v>
      </c>
      <c r="DJ19" s="18">
        <v>8294</v>
      </c>
      <c r="DK19" s="18">
        <v>11028.2</v>
      </c>
      <c r="DL19" s="18">
        <v>9439.6</v>
      </c>
      <c r="DM19" s="18">
        <v>9254</v>
      </c>
      <c r="DN19" s="18">
        <v>9313</v>
      </c>
      <c r="DO19" s="18">
        <v>10295</v>
      </c>
      <c r="DP19" s="18">
        <v>11413.2</v>
      </c>
      <c r="DQ19" s="18">
        <v>10247.6</v>
      </c>
      <c r="DR19" s="18">
        <v>9731.8</v>
      </c>
      <c r="DS19" s="1">
        <v>9441.2</v>
      </c>
      <c r="DT19" s="1">
        <v>9601</v>
      </c>
      <c r="DU19" s="1">
        <v>10121.2</v>
      </c>
      <c r="DV19" s="1">
        <v>9048.2</v>
      </c>
      <c r="DW19" s="18">
        <v>8496.4</v>
      </c>
      <c r="DX19" s="18">
        <v>9595</v>
      </c>
      <c r="DY19" s="18">
        <v>9668.6</v>
      </c>
      <c r="DZ19" s="18">
        <v>10419.6</v>
      </c>
      <c r="EA19" s="18">
        <v>10170.2</v>
      </c>
      <c r="EB19" s="18">
        <v>10709.6</v>
      </c>
      <c r="EC19" s="18">
        <v>3743.8</v>
      </c>
      <c r="ED19" s="18">
        <v>10476.2</v>
      </c>
      <c r="EE19" s="18">
        <v>10355.6</v>
      </c>
      <c r="EF19" s="18">
        <v>9110</v>
      </c>
      <c r="EG19" s="18">
        <v>9703.6</v>
      </c>
      <c r="EH19" s="18">
        <v>8029.2</v>
      </c>
      <c r="EI19" s="18">
        <v>10524.2</v>
      </c>
      <c r="EJ19" s="18">
        <v>10657.2</v>
      </c>
      <c r="EK19" s="18">
        <v>5980.6</v>
      </c>
      <c r="EL19" s="18">
        <v>10826.6</v>
      </c>
      <c r="EM19" s="27">
        <v>0</v>
      </c>
      <c r="EN19" s="18">
        <v>10661.2</v>
      </c>
      <c r="EO19" s="18">
        <v>10436</v>
      </c>
      <c r="EP19" s="1">
        <v>8870.6</v>
      </c>
      <c r="EQ19" s="1">
        <v>9615.8</v>
      </c>
      <c r="ER19" s="1">
        <v>9425.2</v>
      </c>
      <c r="ES19" s="1">
        <v>9386</v>
      </c>
      <c r="ET19" s="1">
        <v>9304.8</v>
      </c>
      <c r="EU19" s="1">
        <v>7545.2</v>
      </c>
      <c r="EV19" s="1">
        <v>8199.6</v>
      </c>
      <c r="EW19" s="1">
        <v>7956</v>
      </c>
      <c r="EX19" s="1">
        <v>9686</v>
      </c>
      <c r="EY19" s="1">
        <v>9776</v>
      </c>
      <c r="EZ19" s="1">
        <v>8989.4</v>
      </c>
      <c r="FA19" s="1">
        <v>9540.8</v>
      </c>
      <c r="FB19" s="1">
        <v>8786.8</v>
      </c>
      <c r="FC19" s="1">
        <v>9689.6</v>
      </c>
      <c r="FD19" s="1">
        <v>9490.4</v>
      </c>
      <c r="FE19" s="1">
        <v>9324.4</v>
      </c>
      <c r="FF19" s="1">
        <v>9159.8</v>
      </c>
      <c r="FG19" s="1">
        <v>9444.2</v>
      </c>
      <c r="FH19" s="1">
        <v>9258</v>
      </c>
      <c r="FI19" s="1">
        <v>8250.2</v>
      </c>
      <c r="FJ19" s="1">
        <v>5310.8</v>
      </c>
      <c r="FK19" s="1">
        <v>9201.2</v>
      </c>
      <c r="FL19" s="1">
        <v>9360</v>
      </c>
      <c r="FM19" s="18">
        <v>10853.2</v>
      </c>
      <c r="FN19" s="18">
        <v>8132.4</v>
      </c>
      <c r="FO19" s="18">
        <v>8526.8</v>
      </c>
      <c r="FP19" s="1">
        <v>8062</v>
      </c>
      <c r="FQ19" s="1">
        <v>8219</v>
      </c>
      <c r="FR19" s="1">
        <v>6758.6</v>
      </c>
      <c r="FS19" s="1">
        <v>8519.2</v>
      </c>
      <c r="FT19" s="1">
        <v>10944.2</v>
      </c>
      <c r="FU19" s="1">
        <v>3134.4</v>
      </c>
      <c r="FV19" s="1">
        <v>2945.8</v>
      </c>
      <c r="FW19" s="1">
        <v>10840.6</v>
      </c>
      <c r="FX19" s="1">
        <v>8109.4</v>
      </c>
      <c r="FY19" s="1">
        <v>9739.4</v>
      </c>
      <c r="FZ19" s="1">
        <v>9719.6</v>
      </c>
      <c r="GA19" s="1">
        <v>9720.4</v>
      </c>
      <c r="GB19" s="1">
        <v>9868.4</v>
      </c>
      <c r="GC19" s="1">
        <v>9788.2</v>
      </c>
      <c r="GD19" s="1">
        <v>9844.6</v>
      </c>
      <c r="GE19" s="1">
        <v>9760</v>
      </c>
      <c r="GF19" s="1">
        <v>8714.2</v>
      </c>
      <c r="GG19" s="1">
        <v>3675.4</v>
      </c>
      <c r="GH19" s="1">
        <v>1667.8</v>
      </c>
      <c r="GI19" s="1">
        <v>4175.4</v>
      </c>
      <c r="GJ19" s="1">
        <v>8900.6</v>
      </c>
      <c r="GK19" s="1">
        <f t="shared" si="7"/>
        <v>1669360.8</v>
      </c>
    </row>
    <row r="20" spans="1:193">
      <c r="A20" s="14"/>
      <c r="B20" s="9" t="s">
        <v>22</v>
      </c>
      <c r="C20" s="1">
        <v>28659.26</v>
      </c>
      <c r="D20" s="1">
        <v>28126.76</v>
      </c>
      <c r="E20" s="1">
        <v>536.1024</v>
      </c>
      <c r="F20" s="1">
        <v>13138.3936</v>
      </c>
      <c r="G20" s="1">
        <v>24971.4944</v>
      </c>
      <c r="H20" s="1">
        <v>24791.8224</v>
      </c>
      <c r="I20" s="18">
        <v>24501.4336</v>
      </c>
      <c r="J20" s="18">
        <v>17346.6032</v>
      </c>
      <c r="K20" s="18">
        <v>27328.5968</v>
      </c>
      <c r="L20" s="18">
        <v>27282.4648</v>
      </c>
      <c r="M20" s="18">
        <v>512.7936</v>
      </c>
      <c r="N20" s="1">
        <v>29556.8</v>
      </c>
      <c r="O20" s="1">
        <v>29071.09</v>
      </c>
      <c r="P20" s="1">
        <v>29692.85</v>
      </c>
      <c r="Q20" s="1">
        <v>22393.68</v>
      </c>
      <c r="R20" s="1">
        <v>7660.8256</v>
      </c>
      <c r="S20" s="1">
        <v>8668.4456</v>
      </c>
      <c r="T20" s="1">
        <v>25894.1344</v>
      </c>
      <c r="U20" s="1">
        <v>26027.6744</v>
      </c>
      <c r="V20" s="1">
        <v>24829.6992</v>
      </c>
      <c r="W20" s="1">
        <v>25455.6376</v>
      </c>
      <c r="X20" s="1">
        <v>12601.32</v>
      </c>
      <c r="Y20" s="1">
        <v>7595.7552</v>
      </c>
      <c r="Z20" s="1">
        <v>24340.7</v>
      </c>
      <c r="AA20" s="1">
        <v>30768.3</v>
      </c>
      <c r="AB20" s="1">
        <v>29042.16</v>
      </c>
      <c r="AC20" s="1">
        <v>30162.55</v>
      </c>
      <c r="AD20" s="1">
        <v>28489.35</v>
      </c>
      <c r="AE20" s="1">
        <v>29950.17</v>
      </c>
      <c r="AF20" s="1">
        <v>30649.49</v>
      </c>
      <c r="AG20" s="1">
        <v>30602.71</v>
      </c>
      <c r="AH20" s="1">
        <v>19992.84</v>
      </c>
      <c r="AI20" s="1">
        <v>22242.908</v>
      </c>
      <c r="AJ20" s="1">
        <v>18366.8488</v>
      </c>
      <c r="AK20" s="1">
        <v>16747.3728</v>
      </c>
      <c r="AL20" s="1">
        <v>26279.7008</v>
      </c>
      <c r="AM20" s="1">
        <v>22562.9184</v>
      </c>
      <c r="AN20" s="1">
        <v>24432.4784</v>
      </c>
      <c r="AO20" s="1">
        <v>16555.0752</v>
      </c>
      <c r="AP20" s="1">
        <v>25319.184</v>
      </c>
      <c r="AQ20" s="1">
        <v>10478.2768</v>
      </c>
      <c r="AR20" s="1">
        <v>10584.1376</v>
      </c>
      <c r="AS20" s="1">
        <v>33424.3336</v>
      </c>
      <c r="AT20" s="1">
        <v>22371.592</v>
      </c>
      <c r="AU20" s="1">
        <v>24841.3536</v>
      </c>
      <c r="AV20" s="1">
        <v>26591.9416</v>
      </c>
      <c r="AW20" s="1">
        <v>6418.6608</v>
      </c>
      <c r="AX20" s="1">
        <v>3844.0096</v>
      </c>
      <c r="AY20" s="1">
        <v>19668.7424</v>
      </c>
      <c r="AZ20" s="1">
        <v>23163.6056</v>
      </c>
      <c r="BA20" s="1">
        <v>24730.1512</v>
      </c>
      <c r="BB20" s="1">
        <v>28105.5568</v>
      </c>
      <c r="BC20" s="1">
        <v>26056.3248</v>
      </c>
      <c r="BD20" s="1">
        <v>28016.2064</v>
      </c>
      <c r="BE20" s="1">
        <v>28637.2888</v>
      </c>
      <c r="BF20" s="1">
        <v>26417.1256</v>
      </c>
      <c r="BG20" s="1">
        <v>15550.8544</v>
      </c>
      <c r="BH20" s="1">
        <v>22673.6352</v>
      </c>
      <c r="BI20" s="1">
        <v>26292.3264</v>
      </c>
      <c r="BJ20" s="1">
        <v>8041.0504</v>
      </c>
      <c r="BK20" s="1">
        <v>29191.3584</v>
      </c>
      <c r="BL20" s="1">
        <v>19911.5424</v>
      </c>
      <c r="BM20" s="1">
        <v>25181.2736</v>
      </c>
      <c r="BN20" s="1">
        <v>26096.6296</v>
      </c>
      <c r="BO20" s="1">
        <v>11484.44</v>
      </c>
      <c r="BP20" s="1">
        <v>24123.6368</v>
      </c>
      <c r="BQ20" s="1">
        <v>26038.3576</v>
      </c>
      <c r="BR20" s="1">
        <v>20241.2648</v>
      </c>
      <c r="BS20" s="1">
        <v>25957.2624</v>
      </c>
      <c r="BT20" s="1">
        <v>29266.1408</v>
      </c>
      <c r="BU20" s="1">
        <v>27366.9592</v>
      </c>
      <c r="BV20" s="1">
        <v>17671.4696</v>
      </c>
      <c r="BW20" s="1">
        <v>25958.2336</v>
      </c>
      <c r="BX20" s="1">
        <v>27041.1216</v>
      </c>
      <c r="BY20" s="1">
        <v>21770.9048</v>
      </c>
      <c r="BZ20" s="1">
        <v>25376.4848</v>
      </c>
      <c r="CA20" s="1">
        <v>19719.7304</v>
      </c>
      <c r="CB20" s="1">
        <v>26085.9464</v>
      </c>
      <c r="CC20" s="1">
        <v>26151.988</v>
      </c>
      <c r="CD20" s="1">
        <v>28876.204</v>
      </c>
      <c r="CE20" s="1">
        <v>20348.5824</v>
      </c>
      <c r="CF20" s="1">
        <v>23371.928</v>
      </c>
      <c r="CG20" s="1">
        <v>24879.2304</v>
      </c>
      <c r="CH20" s="1">
        <v>26031.0736</v>
      </c>
      <c r="CI20" s="1">
        <v>7060.624</v>
      </c>
      <c r="CJ20" s="1">
        <v>30760.3</v>
      </c>
      <c r="CK20" s="18">
        <v>23740.4984</v>
      </c>
      <c r="CL20" s="27">
        <v>0</v>
      </c>
      <c r="CM20" s="18">
        <v>25969.4024</v>
      </c>
      <c r="CN20" s="18">
        <v>22568.26</v>
      </c>
      <c r="CO20" s="18">
        <v>27244.1024</v>
      </c>
      <c r="CP20" s="18">
        <v>27593.7344</v>
      </c>
      <c r="CQ20" s="18">
        <v>25788.2736</v>
      </c>
      <c r="CR20" s="18">
        <v>21796.6416</v>
      </c>
      <c r="CS20" s="18">
        <v>28691.1904</v>
      </c>
      <c r="CT20" s="18">
        <v>27064.916</v>
      </c>
      <c r="CU20" s="18">
        <v>26303.9808</v>
      </c>
      <c r="CV20" s="18">
        <v>23114.0744</v>
      </c>
      <c r="CW20" s="18">
        <v>24765.6</v>
      </c>
      <c r="CX20" s="18">
        <v>11997.7192</v>
      </c>
      <c r="CY20" s="18">
        <v>16123.3768</v>
      </c>
      <c r="CZ20" s="18">
        <v>23268.9808</v>
      </c>
      <c r="DA20" s="18">
        <v>24202.7896</v>
      </c>
      <c r="DB20" s="27">
        <v>0</v>
      </c>
      <c r="DC20" s="18">
        <v>16254.9744</v>
      </c>
      <c r="DD20" s="1">
        <v>30796.01</v>
      </c>
      <c r="DE20" s="1">
        <v>31501.48</v>
      </c>
      <c r="DF20" s="1">
        <v>29660.84</v>
      </c>
      <c r="DG20" s="1">
        <v>24968.74</v>
      </c>
      <c r="DH20" s="1">
        <v>30133.62</v>
      </c>
      <c r="DI20" s="1">
        <v>29793.81</v>
      </c>
      <c r="DJ20" s="18">
        <v>20137.832</v>
      </c>
      <c r="DK20" s="18">
        <v>26776.4696</v>
      </c>
      <c r="DL20" s="18">
        <v>22919.3488</v>
      </c>
      <c r="DM20" s="18">
        <v>22468.712</v>
      </c>
      <c r="DN20" s="18">
        <v>22611.964</v>
      </c>
      <c r="DO20" s="18">
        <v>24996.26</v>
      </c>
      <c r="DP20" s="18">
        <v>27711.2496</v>
      </c>
      <c r="DQ20" s="18">
        <v>24881.1728</v>
      </c>
      <c r="DR20" s="18">
        <v>23628.8104</v>
      </c>
      <c r="DS20" s="1">
        <v>29060.01</v>
      </c>
      <c r="DT20" s="1">
        <v>29551.88</v>
      </c>
      <c r="DU20" s="1">
        <v>31153.05</v>
      </c>
      <c r="DV20" s="1">
        <v>27850.36</v>
      </c>
      <c r="DW20" s="18">
        <v>20629.2592</v>
      </c>
      <c r="DX20" s="18">
        <v>23296.66</v>
      </c>
      <c r="DY20" s="18">
        <v>23475.3608</v>
      </c>
      <c r="DZ20" s="18">
        <v>25298.7888</v>
      </c>
      <c r="EA20" s="18">
        <v>24693.2456</v>
      </c>
      <c r="EB20" s="18">
        <v>26002.9088</v>
      </c>
      <c r="EC20" s="18">
        <v>9089.9464</v>
      </c>
      <c r="ED20" s="18">
        <v>25436.2136</v>
      </c>
      <c r="EE20" s="18">
        <v>25143.3968</v>
      </c>
      <c r="EF20" s="18">
        <v>22119.08</v>
      </c>
      <c r="EG20" s="18">
        <v>23560.3408</v>
      </c>
      <c r="EH20" s="18">
        <v>19494.8976</v>
      </c>
      <c r="EI20" s="18">
        <v>25552.7576</v>
      </c>
      <c r="EJ20" s="18">
        <v>25875.6816</v>
      </c>
      <c r="EK20" s="18">
        <v>14520.8968</v>
      </c>
      <c r="EL20" s="18">
        <v>26286.9848</v>
      </c>
      <c r="EM20" s="27">
        <v>0</v>
      </c>
      <c r="EN20" s="18">
        <v>25885.3936</v>
      </c>
      <c r="EO20" s="18">
        <v>25338.608</v>
      </c>
      <c r="EP20" s="1">
        <v>27303.71</v>
      </c>
      <c r="EQ20" s="1">
        <v>29597.43</v>
      </c>
      <c r="ER20" s="1">
        <v>29010.77</v>
      </c>
      <c r="ES20" s="1">
        <v>28890.11</v>
      </c>
      <c r="ET20" s="1">
        <v>28640.17</v>
      </c>
      <c r="EU20" s="1">
        <v>18319.7456</v>
      </c>
      <c r="EV20" s="1">
        <v>19908.6288</v>
      </c>
      <c r="EW20" s="1">
        <v>19317.168</v>
      </c>
      <c r="EX20" s="1">
        <v>29813.51</v>
      </c>
      <c r="EY20" s="1">
        <v>30090.53</v>
      </c>
      <c r="EZ20" s="1">
        <v>27669.37</v>
      </c>
      <c r="FA20" s="1">
        <v>29366.58</v>
      </c>
      <c r="FB20" s="1">
        <v>27045.77</v>
      </c>
      <c r="FC20" s="1">
        <v>29824.59</v>
      </c>
      <c r="FD20" s="1">
        <v>29211.45</v>
      </c>
      <c r="FE20" s="1">
        <v>28700.5</v>
      </c>
      <c r="FF20" s="1">
        <v>28193.86</v>
      </c>
      <c r="FG20" s="1">
        <v>29069.25</v>
      </c>
      <c r="FH20" s="1">
        <v>28496.12</v>
      </c>
      <c r="FI20" s="1">
        <v>25394.12</v>
      </c>
      <c r="FJ20" s="1">
        <v>12894.6224</v>
      </c>
      <c r="FK20" s="1">
        <v>28321.29</v>
      </c>
      <c r="FL20" s="1">
        <v>28810.08</v>
      </c>
      <c r="FM20" s="18">
        <v>26351.5696</v>
      </c>
      <c r="FN20" s="18">
        <v>19745.4672</v>
      </c>
      <c r="FO20" s="18">
        <v>20703.0704</v>
      </c>
      <c r="FP20" s="1">
        <v>24814.84</v>
      </c>
      <c r="FQ20" s="1">
        <v>19955.732</v>
      </c>
      <c r="FR20" s="1">
        <v>16409.8808</v>
      </c>
      <c r="FS20" s="1">
        <v>20684.6176</v>
      </c>
      <c r="FT20" s="1">
        <v>26572.5176</v>
      </c>
      <c r="FU20" s="1">
        <v>7610.3232</v>
      </c>
      <c r="FV20" s="1">
        <v>7152.4024</v>
      </c>
      <c r="FW20" s="1">
        <v>26320.9768</v>
      </c>
      <c r="FX20" s="1">
        <v>24960.73</v>
      </c>
      <c r="FY20" s="1">
        <v>23647.2632</v>
      </c>
      <c r="FZ20" s="1">
        <v>23599.1888</v>
      </c>
      <c r="GA20" s="1">
        <v>23601.1312</v>
      </c>
      <c r="GB20" s="1">
        <v>23960.4752</v>
      </c>
      <c r="GC20" s="1">
        <v>23765.7496</v>
      </c>
      <c r="GD20" s="1">
        <v>23902.6888</v>
      </c>
      <c r="GE20" s="1">
        <v>23697.28</v>
      </c>
      <c r="GF20" s="1">
        <v>21158.0776</v>
      </c>
      <c r="GG20" s="1">
        <v>8923.8712</v>
      </c>
      <c r="GH20" s="1">
        <v>4049.4184</v>
      </c>
      <c r="GI20" s="1">
        <v>10137.8712</v>
      </c>
      <c r="GJ20" s="1">
        <v>21610.6568</v>
      </c>
      <c r="GK20" s="1">
        <f t="shared" si="7"/>
        <v>4331033.9836</v>
      </c>
    </row>
    <row r="21" hidden="1" spans="1:193">
      <c r="A21" s="14"/>
      <c r="B21" s="9" t="s">
        <v>23</v>
      </c>
      <c r="C21" s="1">
        <f t="shared" ref="C21:BN21" si="11">C18+C19+C20</f>
        <v>54934.9</v>
      </c>
      <c r="D21" s="1">
        <f t="shared" si="11"/>
        <v>53914.2</v>
      </c>
      <c r="E21" s="1">
        <f t="shared" si="11"/>
        <v>1159.2024</v>
      </c>
      <c r="F21" s="1">
        <f t="shared" si="11"/>
        <v>28408.8036</v>
      </c>
      <c r="G21" s="1">
        <f t="shared" si="11"/>
        <v>53995.2044</v>
      </c>
      <c r="H21" s="1">
        <f t="shared" si="11"/>
        <v>53606.7024</v>
      </c>
      <c r="I21" s="1">
        <f t="shared" si="11"/>
        <v>52978.8036</v>
      </c>
      <c r="J21" s="1">
        <f t="shared" si="11"/>
        <v>37508.1032</v>
      </c>
      <c r="K21" s="1">
        <f t="shared" si="11"/>
        <v>59091.8968</v>
      </c>
      <c r="L21" s="1">
        <f t="shared" si="11"/>
        <v>58992.1548</v>
      </c>
      <c r="M21" s="1">
        <f t="shared" si="11"/>
        <v>1108.8036</v>
      </c>
      <c r="N21" s="1">
        <f t="shared" si="11"/>
        <v>56655.34</v>
      </c>
      <c r="O21" s="1">
        <f t="shared" si="11"/>
        <v>55724.32</v>
      </c>
      <c r="P21" s="1">
        <f t="shared" si="11"/>
        <v>56916.12</v>
      </c>
      <c r="Q21" s="1">
        <f t="shared" si="11"/>
        <v>42924.86</v>
      </c>
      <c r="R21" s="1">
        <f t="shared" si="11"/>
        <v>16564.7956</v>
      </c>
      <c r="S21" s="1">
        <f t="shared" si="11"/>
        <v>18743.5456</v>
      </c>
      <c r="T21" s="1">
        <f t="shared" si="11"/>
        <v>55990.2044</v>
      </c>
      <c r="U21" s="1">
        <f t="shared" si="11"/>
        <v>56278.9544</v>
      </c>
      <c r="V21" s="1">
        <f t="shared" si="11"/>
        <v>53688.5992</v>
      </c>
      <c r="W21" s="1">
        <f t="shared" si="11"/>
        <v>55042.0476</v>
      </c>
      <c r="X21" s="1">
        <f t="shared" si="11"/>
        <v>27247.5</v>
      </c>
      <c r="Y21" s="1">
        <f t="shared" si="11"/>
        <v>16424.0952</v>
      </c>
      <c r="Z21" s="1">
        <f t="shared" si="11"/>
        <v>52631.25</v>
      </c>
      <c r="AA21" s="1">
        <f t="shared" si="11"/>
        <v>58977.58</v>
      </c>
      <c r="AB21" s="1">
        <f t="shared" si="11"/>
        <v>55668.86</v>
      </c>
      <c r="AC21" s="1">
        <f t="shared" si="11"/>
        <v>57816.46</v>
      </c>
      <c r="AD21" s="1">
        <f t="shared" si="11"/>
        <v>54609.22</v>
      </c>
      <c r="AE21" s="1">
        <f t="shared" si="11"/>
        <v>57409.36</v>
      </c>
      <c r="AF21" s="1">
        <f t="shared" si="11"/>
        <v>58749.84</v>
      </c>
      <c r="AG21" s="1">
        <f t="shared" si="11"/>
        <v>58660.16</v>
      </c>
      <c r="AH21" s="1">
        <f t="shared" si="11"/>
        <v>38322.86</v>
      </c>
      <c r="AI21" s="1">
        <f t="shared" si="11"/>
        <v>48095.248</v>
      </c>
      <c r="AJ21" s="1">
        <f t="shared" si="11"/>
        <v>39714.1488</v>
      </c>
      <c r="AK21" s="1">
        <f t="shared" si="11"/>
        <v>36212.4028</v>
      </c>
      <c r="AL21" s="1">
        <f t="shared" si="11"/>
        <v>56823.9008</v>
      </c>
      <c r="AM21" s="1">
        <f t="shared" si="11"/>
        <v>48787.1984</v>
      </c>
      <c r="AN21" s="1">
        <f t="shared" si="11"/>
        <v>52829.6984</v>
      </c>
      <c r="AO21" s="1">
        <f t="shared" si="11"/>
        <v>35796.5952</v>
      </c>
      <c r="AP21" s="1">
        <f t="shared" si="11"/>
        <v>54747.004</v>
      </c>
      <c r="AQ21" s="1">
        <f t="shared" si="11"/>
        <v>22656.8968</v>
      </c>
      <c r="AR21" s="1">
        <f t="shared" si="11"/>
        <v>22885.7976</v>
      </c>
      <c r="AS21" s="1">
        <f t="shared" si="11"/>
        <v>72272.5536</v>
      </c>
      <c r="AT21" s="1">
        <f t="shared" si="11"/>
        <v>48373.502</v>
      </c>
      <c r="AU21" s="1">
        <f t="shared" si="11"/>
        <v>53713.8036</v>
      </c>
      <c r="AV21" s="1">
        <f t="shared" si="11"/>
        <v>57499.0516</v>
      </c>
      <c r="AW21" s="1">
        <f t="shared" si="11"/>
        <v>13878.9008</v>
      </c>
      <c r="AX21" s="1">
        <f t="shared" si="11"/>
        <v>8311.7996</v>
      </c>
      <c r="AY21" s="1">
        <f t="shared" si="11"/>
        <v>42529.2024</v>
      </c>
      <c r="AZ21" s="1">
        <f t="shared" si="11"/>
        <v>50086.0456</v>
      </c>
      <c r="BA21" s="1">
        <f t="shared" si="11"/>
        <v>53473.3512</v>
      </c>
      <c r="BB21" s="1">
        <f t="shared" si="11"/>
        <v>60771.8968</v>
      </c>
      <c r="BC21" s="1">
        <f t="shared" si="11"/>
        <v>56340.9048</v>
      </c>
      <c r="BD21" s="1">
        <f t="shared" si="11"/>
        <v>60578.6964</v>
      </c>
      <c r="BE21" s="1">
        <f t="shared" si="11"/>
        <v>61921.6488</v>
      </c>
      <c r="BF21" s="1">
        <f t="shared" si="11"/>
        <v>57121.0456</v>
      </c>
      <c r="BG21" s="1">
        <f t="shared" si="11"/>
        <v>33625.2044</v>
      </c>
      <c r="BH21" s="1">
        <f t="shared" si="11"/>
        <v>49026.5952</v>
      </c>
      <c r="BI21" s="1">
        <f t="shared" si="11"/>
        <v>56851.1964</v>
      </c>
      <c r="BJ21" s="1">
        <f t="shared" si="11"/>
        <v>17386.9504</v>
      </c>
      <c r="BK21" s="1">
        <f t="shared" si="11"/>
        <v>63119.6984</v>
      </c>
      <c r="BL21" s="1">
        <f t="shared" si="11"/>
        <v>43054.2024</v>
      </c>
      <c r="BM21" s="1">
        <f t="shared" si="11"/>
        <v>54448.8036</v>
      </c>
      <c r="BN21" s="1">
        <f t="shared" si="11"/>
        <v>56428.0496</v>
      </c>
      <c r="BO21" s="1">
        <f t="shared" ref="BO21:DZ21" si="12">BO18+BO19+BO20</f>
        <v>24832.5</v>
      </c>
      <c r="BP21" s="1">
        <f t="shared" si="12"/>
        <v>52161.8968</v>
      </c>
      <c r="BQ21" s="1">
        <f t="shared" si="12"/>
        <v>56302.0476</v>
      </c>
      <c r="BR21" s="1">
        <f t="shared" si="12"/>
        <v>43767.1548</v>
      </c>
      <c r="BS21" s="1">
        <f t="shared" si="12"/>
        <v>56126.7024</v>
      </c>
      <c r="BT21" s="1">
        <f t="shared" si="12"/>
        <v>63281.4008</v>
      </c>
      <c r="BU21" s="1">
        <f t="shared" si="12"/>
        <v>59174.8492</v>
      </c>
      <c r="BV21" s="1">
        <f t="shared" si="12"/>
        <v>38210.5496</v>
      </c>
      <c r="BW21" s="1">
        <f t="shared" si="12"/>
        <v>56128.8036</v>
      </c>
      <c r="BX21" s="1">
        <f t="shared" si="12"/>
        <v>58470.3016</v>
      </c>
      <c r="BY21" s="1">
        <f t="shared" si="12"/>
        <v>47074.6548</v>
      </c>
      <c r="BZ21" s="1">
        <f t="shared" si="12"/>
        <v>54870.9048</v>
      </c>
      <c r="CA21" s="1">
        <f t="shared" si="12"/>
        <v>42639.4504</v>
      </c>
      <c r="CB21" s="1">
        <f t="shared" si="12"/>
        <v>56404.9464</v>
      </c>
      <c r="CC21" s="1">
        <f t="shared" si="12"/>
        <v>56547.748</v>
      </c>
      <c r="CD21" s="1">
        <f t="shared" si="12"/>
        <v>62438.254</v>
      </c>
      <c r="CE21" s="1">
        <f t="shared" si="12"/>
        <v>43999.2024</v>
      </c>
      <c r="CF21" s="1">
        <f t="shared" si="12"/>
        <v>50536.498</v>
      </c>
      <c r="CG21" s="1">
        <f t="shared" si="12"/>
        <v>53795.7004</v>
      </c>
      <c r="CH21" s="1">
        <f t="shared" si="12"/>
        <v>56286.3036</v>
      </c>
      <c r="CI21" s="1">
        <f t="shared" si="12"/>
        <v>15267.004</v>
      </c>
      <c r="CJ21" s="1">
        <f t="shared" si="12"/>
        <v>58962.24</v>
      </c>
      <c r="CK21" s="1">
        <f t="shared" si="12"/>
        <v>51333.4484</v>
      </c>
      <c r="CL21" s="1">
        <f t="shared" si="12"/>
        <v>0</v>
      </c>
      <c r="CM21" s="1">
        <f t="shared" si="12"/>
        <v>56152.9524</v>
      </c>
      <c r="CN21" s="1">
        <f t="shared" si="12"/>
        <v>48798.75</v>
      </c>
      <c r="CO21" s="1">
        <f t="shared" si="12"/>
        <v>58909.2024</v>
      </c>
      <c r="CP21" s="1">
        <f t="shared" si="12"/>
        <v>59665.2044</v>
      </c>
      <c r="CQ21" s="1">
        <f t="shared" si="12"/>
        <v>55761.3036</v>
      </c>
      <c r="CR21" s="1">
        <f t="shared" si="12"/>
        <v>47130.3016</v>
      </c>
      <c r="CS21" s="1">
        <f t="shared" si="12"/>
        <v>62038.2004</v>
      </c>
      <c r="CT21" s="1">
        <f t="shared" si="12"/>
        <v>58521.746</v>
      </c>
      <c r="CU21" s="1">
        <f t="shared" si="12"/>
        <v>56876.4008</v>
      </c>
      <c r="CV21" s="1">
        <f t="shared" si="12"/>
        <v>49978.9544</v>
      </c>
      <c r="CW21" s="1">
        <f t="shared" si="12"/>
        <v>53550</v>
      </c>
      <c r="CX21" s="1">
        <f t="shared" si="12"/>
        <v>25942.3492</v>
      </c>
      <c r="CY21" s="1">
        <f t="shared" si="12"/>
        <v>34863.1468</v>
      </c>
      <c r="CZ21" s="1">
        <f t="shared" si="12"/>
        <v>50313.9008</v>
      </c>
      <c r="DA21" s="1">
        <f t="shared" si="12"/>
        <v>52333.0496</v>
      </c>
      <c r="DB21" s="1">
        <f t="shared" si="12"/>
        <v>0</v>
      </c>
      <c r="DC21" s="1">
        <f t="shared" si="12"/>
        <v>35147.7044</v>
      </c>
      <c r="DD21" s="1">
        <f t="shared" si="12"/>
        <v>59030.68</v>
      </c>
      <c r="DE21" s="1">
        <f t="shared" si="12"/>
        <v>60382.96</v>
      </c>
      <c r="DF21" s="1">
        <f t="shared" si="12"/>
        <v>56854.76</v>
      </c>
      <c r="DG21" s="1">
        <f t="shared" si="12"/>
        <v>47860.8</v>
      </c>
      <c r="DH21" s="1">
        <f t="shared" si="12"/>
        <v>57761</v>
      </c>
      <c r="DI21" s="1">
        <f t="shared" si="12"/>
        <v>57109.64</v>
      </c>
      <c r="DJ21" s="1">
        <f t="shared" si="12"/>
        <v>43543.502</v>
      </c>
      <c r="DK21" s="1">
        <f t="shared" si="12"/>
        <v>57898.0496</v>
      </c>
      <c r="DL21" s="1">
        <f t="shared" si="12"/>
        <v>49557.8988</v>
      </c>
      <c r="DM21" s="1">
        <f t="shared" si="12"/>
        <v>48583.502</v>
      </c>
      <c r="DN21" s="1">
        <f t="shared" si="12"/>
        <v>48893.254</v>
      </c>
      <c r="DO21" s="1">
        <f t="shared" si="12"/>
        <v>54048.75</v>
      </c>
      <c r="DP21" s="1">
        <f t="shared" si="12"/>
        <v>59919.2996</v>
      </c>
      <c r="DQ21" s="1">
        <f t="shared" si="12"/>
        <v>53799.9028</v>
      </c>
      <c r="DR21" s="1">
        <f t="shared" si="12"/>
        <v>51091.9504</v>
      </c>
      <c r="DS21" s="1">
        <f t="shared" si="12"/>
        <v>55703.08</v>
      </c>
      <c r="DT21" s="1">
        <f t="shared" si="12"/>
        <v>56645.9</v>
      </c>
      <c r="DU21" s="1">
        <f t="shared" si="12"/>
        <v>59715.08</v>
      </c>
      <c r="DV21" s="1">
        <f t="shared" si="12"/>
        <v>53384.38</v>
      </c>
      <c r="DW21" s="1">
        <f t="shared" si="12"/>
        <v>44606.0992</v>
      </c>
      <c r="DX21" s="1">
        <f t="shared" si="12"/>
        <v>50373.75</v>
      </c>
      <c r="DY21" s="1">
        <f t="shared" si="12"/>
        <v>50760.1508</v>
      </c>
      <c r="DZ21" s="1">
        <f t="shared" si="12"/>
        <v>54702.8988</v>
      </c>
      <c r="EA21" s="1">
        <f t="shared" ref="EA21:GK21" si="13">EA18+EA19+EA20</f>
        <v>53393.5456</v>
      </c>
      <c r="EB21" s="1">
        <f t="shared" si="13"/>
        <v>56225.3988</v>
      </c>
      <c r="EC21" s="1">
        <f t="shared" si="13"/>
        <v>19654.9464</v>
      </c>
      <c r="ED21" s="1">
        <f t="shared" si="13"/>
        <v>55000.0536</v>
      </c>
      <c r="EE21" s="1">
        <f t="shared" si="13"/>
        <v>54366.8968</v>
      </c>
      <c r="EF21" s="1">
        <f t="shared" si="13"/>
        <v>47827.5</v>
      </c>
      <c r="EG21" s="1">
        <f t="shared" si="13"/>
        <v>50943.9008</v>
      </c>
      <c r="EH21" s="1">
        <f t="shared" si="13"/>
        <v>42153.2976</v>
      </c>
      <c r="EI21" s="1">
        <f t="shared" si="13"/>
        <v>55252.0476</v>
      </c>
      <c r="EJ21" s="1">
        <f t="shared" si="13"/>
        <v>55950.3016</v>
      </c>
      <c r="EK21" s="1">
        <f t="shared" si="13"/>
        <v>31398.1468</v>
      </c>
      <c r="EL21" s="1">
        <f t="shared" si="13"/>
        <v>56839.6548</v>
      </c>
      <c r="EM21" s="1">
        <f t="shared" si="13"/>
        <v>0</v>
      </c>
      <c r="EN21" s="1">
        <f t="shared" si="13"/>
        <v>55971.3036</v>
      </c>
      <c r="EO21" s="1">
        <f t="shared" si="13"/>
        <v>54788.998</v>
      </c>
      <c r="EP21" s="1">
        <f t="shared" si="13"/>
        <v>52336.54</v>
      </c>
      <c r="EQ21" s="1">
        <f t="shared" si="13"/>
        <v>56733.22</v>
      </c>
      <c r="ER21" s="1">
        <f t="shared" si="13"/>
        <v>55608.68</v>
      </c>
      <c r="ES21" s="1">
        <f t="shared" si="13"/>
        <v>55377.4</v>
      </c>
      <c r="ET21" s="1">
        <f t="shared" si="13"/>
        <v>54898.32</v>
      </c>
      <c r="EU21" s="1">
        <f t="shared" si="13"/>
        <v>39612.2956</v>
      </c>
      <c r="EV21" s="1">
        <f t="shared" si="13"/>
        <v>43047.8988</v>
      </c>
      <c r="EW21" s="1">
        <f t="shared" si="13"/>
        <v>41768.998</v>
      </c>
      <c r="EX21" s="1">
        <f t="shared" si="13"/>
        <v>57147.4</v>
      </c>
      <c r="EY21" s="1">
        <f t="shared" si="13"/>
        <v>57678.4</v>
      </c>
      <c r="EZ21" s="1">
        <f t="shared" si="13"/>
        <v>53037.46</v>
      </c>
      <c r="FA21" s="1">
        <f t="shared" si="13"/>
        <v>56290.72</v>
      </c>
      <c r="FB21" s="1">
        <f t="shared" si="13"/>
        <v>51842.12</v>
      </c>
      <c r="FC21" s="1">
        <f t="shared" si="13"/>
        <v>57168.64</v>
      </c>
      <c r="FD21" s="1">
        <f t="shared" si="13"/>
        <v>55993.36</v>
      </c>
      <c r="FE21" s="1">
        <f t="shared" si="13"/>
        <v>55013.96</v>
      </c>
      <c r="FF21" s="1">
        <f t="shared" si="13"/>
        <v>54042.82</v>
      </c>
      <c r="FG21" s="1">
        <f t="shared" si="13"/>
        <v>55720.78</v>
      </c>
      <c r="FH21" s="1">
        <f t="shared" si="13"/>
        <v>54622.2</v>
      </c>
      <c r="FI21" s="1">
        <f t="shared" si="13"/>
        <v>48676.18</v>
      </c>
      <c r="FJ21" s="1">
        <f t="shared" si="13"/>
        <v>27881.7024</v>
      </c>
      <c r="FK21" s="1">
        <f t="shared" si="13"/>
        <v>54287.08</v>
      </c>
      <c r="FL21" s="1">
        <f t="shared" si="13"/>
        <v>55224</v>
      </c>
      <c r="FM21" s="1">
        <f t="shared" si="13"/>
        <v>56979.2996</v>
      </c>
      <c r="FN21" s="1">
        <f t="shared" si="13"/>
        <v>42695.0972</v>
      </c>
      <c r="FO21" s="1">
        <f t="shared" si="13"/>
        <v>44765.7004</v>
      </c>
      <c r="FP21" s="1">
        <f t="shared" si="13"/>
        <v>47565.8</v>
      </c>
      <c r="FQ21" s="1">
        <f t="shared" si="13"/>
        <v>43149.752</v>
      </c>
      <c r="FR21" s="1">
        <f t="shared" si="13"/>
        <v>35482.6508</v>
      </c>
      <c r="FS21" s="1">
        <f t="shared" si="13"/>
        <v>44725.7976</v>
      </c>
      <c r="FT21" s="1">
        <f t="shared" si="13"/>
        <v>57457.0476</v>
      </c>
      <c r="FU21" s="1">
        <f t="shared" si="13"/>
        <v>16455.6032</v>
      </c>
      <c r="FV21" s="1">
        <f t="shared" si="13"/>
        <v>15465.4524</v>
      </c>
      <c r="FW21" s="1">
        <f t="shared" si="13"/>
        <v>56913.1468</v>
      </c>
      <c r="FX21" s="1">
        <f t="shared" si="13"/>
        <v>47845.46</v>
      </c>
      <c r="FY21" s="1">
        <f t="shared" si="13"/>
        <v>51131.8532</v>
      </c>
      <c r="FZ21" s="1">
        <f t="shared" si="13"/>
        <v>51027.8988</v>
      </c>
      <c r="GA21" s="1">
        <f t="shared" si="13"/>
        <v>51032.1012</v>
      </c>
      <c r="GB21" s="1">
        <f t="shared" si="13"/>
        <v>51809.0952</v>
      </c>
      <c r="GC21" s="1">
        <f t="shared" si="13"/>
        <v>51388.0496</v>
      </c>
      <c r="GD21" s="1">
        <f t="shared" si="13"/>
        <v>51684.1488</v>
      </c>
      <c r="GE21" s="1">
        <f t="shared" si="13"/>
        <v>51240</v>
      </c>
      <c r="GF21" s="1">
        <f t="shared" si="13"/>
        <v>45749.5476</v>
      </c>
      <c r="GG21" s="1">
        <f t="shared" si="13"/>
        <v>19295.8512</v>
      </c>
      <c r="GH21" s="1">
        <f t="shared" si="13"/>
        <v>8755.9484</v>
      </c>
      <c r="GI21" s="1">
        <f t="shared" si="13"/>
        <v>21920.8512</v>
      </c>
      <c r="GJ21" s="1">
        <f t="shared" si="13"/>
        <v>46728.1468</v>
      </c>
      <c r="GK21" s="1">
        <f t="shared" si="13"/>
        <v>9041970.2236</v>
      </c>
    </row>
    <row r="22" hidden="1" spans="1:193">
      <c r="A22" s="14" t="s">
        <v>11</v>
      </c>
      <c r="B22" s="9" t="s">
        <v>20</v>
      </c>
      <c r="C22" s="1">
        <v>44147</v>
      </c>
      <c r="D22" s="1">
        <v>44678</v>
      </c>
      <c r="E22" s="1">
        <v>19846</v>
      </c>
      <c r="F22" s="1">
        <v>26131</v>
      </c>
      <c r="G22" s="1">
        <v>50094</v>
      </c>
      <c r="H22" s="1">
        <v>49542</v>
      </c>
      <c r="I22" s="1">
        <v>41200</v>
      </c>
      <c r="J22" s="1">
        <v>32561</v>
      </c>
      <c r="K22" s="1">
        <v>46258</v>
      </c>
      <c r="L22" s="1">
        <v>47764</v>
      </c>
      <c r="M22" s="1">
        <v>1898</v>
      </c>
      <c r="N22" s="1">
        <v>44411</v>
      </c>
      <c r="O22" s="1">
        <v>38299</v>
      </c>
      <c r="P22" s="1">
        <v>43585</v>
      </c>
      <c r="Q22" s="1">
        <v>5446</v>
      </c>
      <c r="R22" s="1">
        <v>13217</v>
      </c>
      <c r="S22" s="1">
        <v>17405</v>
      </c>
      <c r="T22" s="1">
        <v>51494</v>
      </c>
      <c r="U22" s="1">
        <v>51689</v>
      </c>
      <c r="V22" s="1">
        <v>46496</v>
      </c>
      <c r="W22" s="1">
        <v>45764</v>
      </c>
      <c r="X22" s="1">
        <v>22834</v>
      </c>
      <c r="Y22" s="1">
        <v>15579</v>
      </c>
      <c r="Z22" s="1">
        <v>49872</v>
      </c>
      <c r="AA22" s="1">
        <v>39577</v>
      </c>
      <c r="AB22" s="1">
        <v>43744</v>
      </c>
      <c r="AC22" s="1">
        <v>42908</v>
      </c>
      <c r="AD22" s="1">
        <v>45611</v>
      </c>
      <c r="AE22" s="1">
        <v>46708</v>
      </c>
      <c r="AF22" s="1">
        <v>43814</v>
      </c>
      <c r="AG22" s="1">
        <v>44185</v>
      </c>
      <c r="AH22" s="1">
        <v>30942</v>
      </c>
      <c r="AI22" s="1">
        <v>47341</v>
      </c>
      <c r="AJ22" s="1">
        <v>44120</v>
      </c>
      <c r="AK22" s="1">
        <v>36506</v>
      </c>
      <c r="AL22" s="1">
        <v>53640</v>
      </c>
      <c r="AM22" s="1">
        <v>45401</v>
      </c>
      <c r="AN22" s="1">
        <v>49069</v>
      </c>
      <c r="AO22" s="1">
        <v>41796</v>
      </c>
      <c r="AP22" s="1">
        <v>49546</v>
      </c>
      <c r="AQ22" s="1">
        <v>22413</v>
      </c>
      <c r="AR22" s="1">
        <v>20708</v>
      </c>
      <c r="AS22" s="1">
        <v>52920</v>
      </c>
      <c r="AT22" s="1">
        <v>45317</v>
      </c>
      <c r="AU22" s="1">
        <v>47898</v>
      </c>
      <c r="AV22" s="1">
        <v>39668</v>
      </c>
      <c r="AW22" s="1">
        <v>12536</v>
      </c>
      <c r="AX22" s="1">
        <v>1652</v>
      </c>
      <c r="AY22" s="1">
        <v>30049</v>
      </c>
      <c r="AZ22" s="1">
        <v>35592</v>
      </c>
      <c r="BA22" s="1">
        <v>30286</v>
      </c>
      <c r="BB22" s="1">
        <v>49260</v>
      </c>
      <c r="BC22" s="1">
        <v>19699</v>
      </c>
      <c r="BD22" s="1">
        <v>31258</v>
      </c>
      <c r="BE22" s="1">
        <v>32089</v>
      </c>
      <c r="BF22" s="1">
        <v>46624</v>
      </c>
      <c r="BG22" s="1">
        <v>27439</v>
      </c>
      <c r="BH22" s="1">
        <v>55100</v>
      </c>
      <c r="BI22" s="1">
        <v>48028</v>
      </c>
      <c r="BJ22" s="1">
        <v>36215</v>
      </c>
      <c r="BK22" s="1">
        <v>51385</v>
      </c>
      <c r="BL22" s="1">
        <v>45372</v>
      </c>
      <c r="BM22" s="1">
        <v>49084</v>
      </c>
      <c r="BN22" s="1">
        <v>49824</v>
      </c>
      <c r="BO22" s="1">
        <v>21948</v>
      </c>
      <c r="BP22" s="1">
        <v>47675</v>
      </c>
      <c r="BQ22" s="1">
        <v>49896</v>
      </c>
      <c r="BR22" s="1">
        <v>41200</v>
      </c>
      <c r="BS22" s="1">
        <v>49675</v>
      </c>
      <c r="BT22" s="1">
        <v>47663</v>
      </c>
      <c r="BU22" s="1">
        <v>47750</v>
      </c>
      <c r="BV22" s="1">
        <v>39931</v>
      </c>
      <c r="BW22" s="1">
        <v>48668</v>
      </c>
      <c r="BX22" s="1">
        <v>48179</v>
      </c>
      <c r="BY22" s="1">
        <v>43799</v>
      </c>
      <c r="BZ22" s="1">
        <v>46032</v>
      </c>
      <c r="CA22" s="1">
        <v>37688</v>
      </c>
      <c r="CB22" s="1">
        <v>50093</v>
      </c>
      <c r="CC22" s="1">
        <v>49993</v>
      </c>
      <c r="CD22" s="1">
        <v>50076</v>
      </c>
      <c r="CE22" s="1">
        <v>41711</v>
      </c>
      <c r="CF22" s="1">
        <v>36704</v>
      </c>
      <c r="CG22" s="1">
        <v>48656</v>
      </c>
      <c r="CH22" s="1">
        <v>49963</v>
      </c>
      <c r="CI22" s="1">
        <v>13523</v>
      </c>
      <c r="CJ22" s="1">
        <v>47376</v>
      </c>
      <c r="CK22" s="1">
        <v>47288</v>
      </c>
      <c r="CL22" s="25">
        <v>46756</v>
      </c>
      <c r="CM22" s="1">
        <v>17670</v>
      </c>
      <c r="CN22" s="1">
        <v>28775</v>
      </c>
      <c r="CO22" s="1">
        <v>21540</v>
      </c>
      <c r="CP22" s="1">
        <v>49374</v>
      </c>
      <c r="CQ22" s="1">
        <v>47790</v>
      </c>
      <c r="CR22" s="1">
        <v>34290</v>
      </c>
      <c r="CS22" s="1">
        <v>22979</v>
      </c>
      <c r="CT22" s="1">
        <v>48691</v>
      </c>
      <c r="CU22" s="1">
        <v>51439</v>
      </c>
      <c r="CV22" s="1">
        <v>40908</v>
      </c>
      <c r="CW22" s="1">
        <v>44875</v>
      </c>
      <c r="CX22" s="1">
        <v>21412</v>
      </c>
      <c r="CY22" s="1">
        <v>14962</v>
      </c>
      <c r="CZ22" s="1">
        <v>36658</v>
      </c>
      <c r="DA22" s="1">
        <v>49097</v>
      </c>
      <c r="DB22" s="27">
        <v>0</v>
      </c>
      <c r="DC22" s="1">
        <v>43712</v>
      </c>
      <c r="DD22" s="1">
        <v>48168</v>
      </c>
      <c r="DE22" s="1">
        <v>45232</v>
      </c>
      <c r="DF22" s="1">
        <v>43759</v>
      </c>
      <c r="DG22" s="1">
        <v>42227</v>
      </c>
      <c r="DH22" s="1">
        <v>46506</v>
      </c>
      <c r="DI22" s="1">
        <v>45858</v>
      </c>
      <c r="DJ22" s="1">
        <v>37796</v>
      </c>
      <c r="DK22" s="1">
        <v>6550</v>
      </c>
      <c r="DL22" s="1">
        <v>39752</v>
      </c>
      <c r="DM22" s="1">
        <v>42643</v>
      </c>
      <c r="DN22" s="1">
        <v>47960</v>
      </c>
      <c r="DO22" s="1">
        <v>47734</v>
      </c>
      <c r="DP22" s="1">
        <v>43315</v>
      </c>
      <c r="DQ22" s="1">
        <v>40895</v>
      </c>
      <c r="DR22" s="1">
        <v>48665</v>
      </c>
      <c r="DS22" s="1">
        <v>45468</v>
      </c>
      <c r="DT22" s="1">
        <v>45034</v>
      </c>
      <c r="DU22" s="1">
        <v>43057</v>
      </c>
      <c r="DV22" s="1">
        <v>43685</v>
      </c>
      <c r="DW22" s="1">
        <v>44688</v>
      </c>
      <c r="DX22" s="1">
        <v>47341</v>
      </c>
      <c r="DY22" s="1">
        <v>44760</v>
      </c>
      <c r="DZ22" s="1">
        <v>48612</v>
      </c>
      <c r="EA22" s="1">
        <v>9152</v>
      </c>
      <c r="EB22" s="1">
        <v>49211</v>
      </c>
      <c r="EC22" s="1">
        <v>17707</v>
      </c>
      <c r="ED22" s="1">
        <v>48636</v>
      </c>
      <c r="EE22" s="1">
        <v>47774</v>
      </c>
      <c r="EF22" s="1">
        <v>44922</v>
      </c>
      <c r="EG22" s="1">
        <v>50167</v>
      </c>
      <c r="EH22" s="1">
        <v>33397</v>
      </c>
      <c r="EI22" s="1">
        <v>51124</v>
      </c>
      <c r="EJ22" s="1">
        <v>48697</v>
      </c>
      <c r="EK22" s="1">
        <v>48355</v>
      </c>
      <c r="EL22" s="1">
        <v>49849</v>
      </c>
      <c r="EM22" s="25">
        <v>44124</v>
      </c>
      <c r="EN22" s="1">
        <v>50069</v>
      </c>
      <c r="EO22" s="1">
        <v>48512</v>
      </c>
      <c r="EP22" s="1">
        <v>41662</v>
      </c>
      <c r="EQ22" s="1">
        <v>45078</v>
      </c>
      <c r="ER22" s="1">
        <v>44921</v>
      </c>
      <c r="ES22" s="1">
        <v>44346</v>
      </c>
      <c r="ET22" s="1">
        <v>44312</v>
      </c>
      <c r="EU22" s="1">
        <v>30784</v>
      </c>
      <c r="EV22" s="1">
        <v>35657</v>
      </c>
      <c r="EW22" s="1">
        <v>42119</v>
      </c>
      <c r="EX22" s="1">
        <v>46702</v>
      </c>
      <c r="EY22" s="1">
        <v>46590</v>
      </c>
      <c r="EZ22" s="1">
        <v>44717</v>
      </c>
      <c r="FA22" s="1">
        <v>46609</v>
      </c>
      <c r="FB22" s="1">
        <v>42314</v>
      </c>
      <c r="FC22" s="1">
        <v>45167</v>
      </c>
      <c r="FD22" s="1">
        <v>45709</v>
      </c>
      <c r="FE22" s="1">
        <v>43226</v>
      </c>
      <c r="FF22" s="1">
        <v>42797</v>
      </c>
      <c r="FG22" s="1">
        <v>45394</v>
      </c>
      <c r="FH22" s="1">
        <v>45463</v>
      </c>
      <c r="FI22" s="1">
        <v>41116</v>
      </c>
      <c r="FJ22" s="1">
        <v>24291</v>
      </c>
      <c r="FK22" s="1">
        <v>41910</v>
      </c>
      <c r="FL22" s="1">
        <v>43430</v>
      </c>
      <c r="FM22" s="1">
        <v>39672</v>
      </c>
      <c r="FN22" s="1">
        <v>35608</v>
      </c>
      <c r="FO22" s="1">
        <v>34026</v>
      </c>
      <c r="FP22" s="1">
        <v>38186</v>
      </c>
      <c r="FQ22" s="1">
        <v>41062</v>
      </c>
      <c r="FR22" s="1">
        <v>19272</v>
      </c>
      <c r="FS22" s="1">
        <v>39762</v>
      </c>
      <c r="FT22" s="1">
        <v>20542</v>
      </c>
      <c r="FU22" s="1">
        <v>14582</v>
      </c>
      <c r="FV22" s="1">
        <v>13790</v>
      </c>
      <c r="FW22" s="1">
        <v>46013</v>
      </c>
      <c r="FX22" s="1">
        <v>39514</v>
      </c>
      <c r="FY22" s="1">
        <v>48902</v>
      </c>
      <c r="FZ22" s="1">
        <v>47142</v>
      </c>
      <c r="GA22" s="1">
        <v>47418</v>
      </c>
      <c r="GB22" s="1">
        <v>47724</v>
      </c>
      <c r="GC22" s="1">
        <v>48828</v>
      </c>
      <c r="GD22" s="1">
        <v>48731</v>
      </c>
      <c r="GE22" s="1">
        <v>47708</v>
      </c>
      <c r="GF22" s="1">
        <v>43669</v>
      </c>
      <c r="GG22" s="1">
        <v>7558</v>
      </c>
      <c r="GH22" s="1">
        <v>8467</v>
      </c>
      <c r="GI22" s="1">
        <v>19686</v>
      </c>
      <c r="GJ22" s="1">
        <v>42916</v>
      </c>
      <c r="GK22" s="1">
        <f t="shared" ref="GK22:GK25" si="14">SUM(C22:GJ22)</f>
        <v>7508442</v>
      </c>
    </row>
    <row r="23" spans="1:193">
      <c r="A23" s="14"/>
      <c r="B23" s="9" t="s">
        <v>21</v>
      </c>
      <c r="C23" s="1">
        <v>16087.17</v>
      </c>
      <c r="D23" s="1">
        <v>16280.66</v>
      </c>
      <c r="E23" s="1">
        <v>7231.88</v>
      </c>
      <c r="F23" s="1">
        <v>9522.14</v>
      </c>
      <c r="G23" s="1">
        <v>18254.25</v>
      </c>
      <c r="H23" s="1">
        <v>18053.1</v>
      </c>
      <c r="I23" s="1">
        <v>15013.28</v>
      </c>
      <c r="J23" s="1">
        <v>11865.23</v>
      </c>
      <c r="K23" s="1">
        <v>16856.42</v>
      </c>
      <c r="L23" s="1">
        <v>17405.2</v>
      </c>
      <c r="M23" s="1">
        <v>691.63</v>
      </c>
      <c r="N23" s="1">
        <v>16183.37</v>
      </c>
      <c r="O23" s="1">
        <v>13956.16</v>
      </c>
      <c r="P23" s="1">
        <v>15882.37</v>
      </c>
      <c r="Q23" s="1">
        <v>1984.52</v>
      </c>
      <c r="R23" s="1">
        <v>4816.27</v>
      </c>
      <c r="S23" s="1">
        <v>6342.38</v>
      </c>
      <c r="T23" s="1">
        <v>18764.41</v>
      </c>
      <c r="U23" s="1">
        <v>18835.47</v>
      </c>
      <c r="V23" s="1">
        <v>16943.14</v>
      </c>
      <c r="W23" s="1">
        <v>16676.4</v>
      </c>
      <c r="X23" s="1">
        <v>8320.71</v>
      </c>
      <c r="Y23" s="1">
        <v>5676.99</v>
      </c>
      <c r="Z23" s="1">
        <v>18173.36</v>
      </c>
      <c r="AA23" s="1">
        <v>14421.86</v>
      </c>
      <c r="AB23" s="1">
        <v>15940.31</v>
      </c>
      <c r="AC23" s="1">
        <v>15635.68</v>
      </c>
      <c r="AD23" s="1">
        <v>16620.65</v>
      </c>
      <c r="AE23" s="1">
        <v>17020.4</v>
      </c>
      <c r="AF23" s="1">
        <v>15965.82</v>
      </c>
      <c r="AG23" s="1">
        <v>16101.01</v>
      </c>
      <c r="AH23" s="1">
        <v>11275.26</v>
      </c>
      <c r="AI23" s="1">
        <v>17251.06</v>
      </c>
      <c r="AJ23" s="1">
        <v>16077.33</v>
      </c>
      <c r="AK23" s="1">
        <v>13302.79</v>
      </c>
      <c r="AL23" s="1">
        <v>19546.42</v>
      </c>
      <c r="AM23" s="1">
        <v>16544.12</v>
      </c>
      <c r="AN23" s="1">
        <v>17880.74</v>
      </c>
      <c r="AO23" s="1">
        <v>15230.46</v>
      </c>
      <c r="AP23" s="1">
        <v>18054.56</v>
      </c>
      <c r="AQ23" s="1">
        <v>8167.3</v>
      </c>
      <c r="AR23" s="1">
        <v>7546</v>
      </c>
      <c r="AS23" s="1">
        <v>19284.05</v>
      </c>
      <c r="AT23" s="1">
        <v>16513.51</v>
      </c>
      <c r="AU23" s="1">
        <v>17454.03</v>
      </c>
      <c r="AV23" s="1">
        <v>14455.02</v>
      </c>
      <c r="AW23" s="1">
        <v>4568.12</v>
      </c>
      <c r="AX23" s="1">
        <v>601.99</v>
      </c>
      <c r="AY23" s="1">
        <v>10949.86</v>
      </c>
      <c r="AZ23" s="1">
        <v>12969.72</v>
      </c>
      <c r="BA23" s="1">
        <v>11036.22</v>
      </c>
      <c r="BB23" s="1">
        <v>17950.34</v>
      </c>
      <c r="BC23" s="1">
        <v>7178.32</v>
      </c>
      <c r="BD23" s="1">
        <v>11390.42</v>
      </c>
      <c r="BE23" s="1">
        <v>11693.23</v>
      </c>
      <c r="BF23" s="1">
        <v>16989.79</v>
      </c>
      <c r="BG23" s="1">
        <v>9998.77</v>
      </c>
      <c r="BH23" s="1">
        <v>20078.44</v>
      </c>
      <c r="BI23" s="1">
        <v>17501.4</v>
      </c>
      <c r="BJ23" s="1">
        <v>13196.75</v>
      </c>
      <c r="BK23" s="1">
        <v>18724.69</v>
      </c>
      <c r="BL23" s="1">
        <v>16533.56</v>
      </c>
      <c r="BM23" s="1">
        <v>17886.21</v>
      </c>
      <c r="BN23" s="1">
        <v>18155.87</v>
      </c>
      <c r="BO23" s="1">
        <v>7997.85</v>
      </c>
      <c r="BP23" s="1">
        <v>17372.77</v>
      </c>
      <c r="BQ23" s="1">
        <v>18182.1</v>
      </c>
      <c r="BR23" s="1">
        <v>15013.28</v>
      </c>
      <c r="BS23" s="1">
        <v>18101.57</v>
      </c>
      <c r="BT23" s="1">
        <v>17368.4</v>
      </c>
      <c r="BU23" s="1">
        <v>17400.1</v>
      </c>
      <c r="BV23" s="1">
        <v>14550.86</v>
      </c>
      <c r="BW23" s="1">
        <v>17734.62</v>
      </c>
      <c r="BX23" s="1">
        <v>17556.43</v>
      </c>
      <c r="BY23" s="1">
        <v>15960.36</v>
      </c>
      <c r="BZ23" s="1">
        <v>16774.06</v>
      </c>
      <c r="CA23" s="1">
        <v>13733.51</v>
      </c>
      <c r="CB23" s="1">
        <v>18253.89</v>
      </c>
      <c r="CC23" s="1">
        <v>18217.45</v>
      </c>
      <c r="CD23" s="1">
        <v>18247.69</v>
      </c>
      <c r="CE23" s="1">
        <v>15199.49</v>
      </c>
      <c r="CF23" s="1">
        <v>13374.94</v>
      </c>
      <c r="CG23" s="1">
        <v>17730.25</v>
      </c>
      <c r="CH23" s="1">
        <v>18206.52</v>
      </c>
      <c r="CI23" s="1">
        <v>4927.78</v>
      </c>
      <c r="CJ23" s="1">
        <v>17263.81</v>
      </c>
      <c r="CK23" s="1">
        <v>17231.75</v>
      </c>
      <c r="CL23" s="25">
        <v>17037.89</v>
      </c>
      <c r="CM23" s="1">
        <v>6438.95</v>
      </c>
      <c r="CN23" s="1">
        <v>10485.61</v>
      </c>
      <c r="CO23" s="1">
        <v>7849.18</v>
      </c>
      <c r="CP23" s="1">
        <v>17991.89</v>
      </c>
      <c r="CQ23" s="1">
        <v>17414.68</v>
      </c>
      <c r="CR23" s="1">
        <v>12495.28</v>
      </c>
      <c r="CS23" s="1">
        <v>8373.55</v>
      </c>
      <c r="CT23" s="1">
        <v>17743</v>
      </c>
      <c r="CU23" s="1">
        <v>18744.37</v>
      </c>
      <c r="CV23" s="1">
        <v>14906.88</v>
      </c>
      <c r="CW23" s="1">
        <v>16352.45</v>
      </c>
      <c r="CX23" s="1">
        <v>7802.53</v>
      </c>
      <c r="CY23" s="1">
        <v>5452.15</v>
      </c>
      <c r="CZ23" s="1">
        <v>13358.18</v>
      </c>
      <c r="DA23" s="1">
        <v>17890.95</v>
      </c>
      <c r="DB23" s="27">
        <v>0</v>
      </c>
      <c r="DC23" s="1">
        <v>15928.65</v>
      </c>
      <c r="DD23" s="1">
        <v>17552.42</v>
      </c>
      <c r="DE23" s="1">
        <v>16482.54</v>
      </c>
      <c r="DF23" s="1">
        <v>15945.78</v>
      </c>
      <c r="DG23" s="1">
        <v>15387.52</v>
      </c>
      <c r="DH23" s="1">
        <v>16946.79</v>
      </c>
      <c r="DI23" s="1">
        <v>16710.66</v>
      </c>
      <c r="DJ23" s="1">
        <v>13772.86</v>
      </c>
      <c r="DK23" s="1">
        <v>2386.82</v>
      </c>
      <c r="DL23" s="1">
        <v>14485.63</v>
      </c>
      <c r="DM23" s="1">
        <v>15539.11</v>
      </c>
      <c r="DN23" s="1">
        <v>17476.62</v>
      </c>
      <c r="DO23" s="1">
        <v>17394.27</v>
      </c>
      <c r="DP23" s="1">
        <v>15783.99</v>
      </c>
      <c r="DQ23" s="1">
        <v>14902.14</v>
      </c>
      <c r="DR23" s="1">
        <v>17733.53</v>
      </c>
      <c r="DS23" s="1">
        <v>16568.54</v>
      </c>
      <c r="DT23" s="1">
        <v>16410.39</v>
      </c>
      <c r="DU23" s="1">
        <v>15689.97</v>
      </c>
      <c r="DV23" s="1">
        <v>15918.81</v>
      </c>
      <c r="DW23" s="1">
        <v>16284.31</v>
      </c>
      <c r="DX23" s="1">
        <v>17251.06</v>
      </c>
      <c r="DY23" s="1">
        <v>16310.54</v>
      </c>
      <c r="DZ23" s="1">
        <v>17714.21</v>
      </c>
      <c r="EA23" s="1">
        <v>3334.99</v>
      </c>
      <c r="EB23" s="1">
        <v>17932.49</v>
      </c>
      <c r="EC23" s="1">
        <v>6452.43</v>
      </c>
      <c r="ED23" s="1">
        <v>17722.96</v>
      </c>
      <c r="EE23" s="1">
        <v>17408.85</v>
      </c>
      <c r="EF23" s="1">
        <v>16369.58</v>
      </c>
      <c r="EG23" s="1">
        <v>18280.85</v>
      </c>
      <c r="EH23" s="1">
        <v>12169.87</v>
      </c>
      <c r="EI23" s="1">
        <v>18629.59</v>
      </c>
      <c r="EJ23" s="1">
        <v>17745.19</v>
      </c>
      <c r="EK23" s="1">
        <v>17620.56</v>
      </c>
      <c r="EL23" s="1">
        <v>18164.98</v>
      </c>
      <c r="EM23" s="25">
        <v>16078.79</v>
      </c>
      <c r="EN23" s="1">
        <v>18245.14</v>
      </c>
      <c r="EO23" s="1">
        <v>17677.77</v>
      </c>
      <c r="EP23" s="1">
        <v>15181.63</v>
      </c>
      <c r="EQ23" s="1">
        <v>16426.42</v>
      </c>
      <c r="ER23" s="1">
        <v>16369.21</v>
      </c>
      <c r="ES23" s="1">
        <v>16159.68</v>
      </c>
      <c r="ET23" s="1">
        <v>16147.29</v>
      </c>
      <c r="EU23" s="1">
        <v>11217.69</v>
      </c>
      <c r="EV23" s="1">
        <v>12993.41</v>
      </c>
      <c r="EW23" s="1">
        <v>15348.16</v>
      </c>
      <c r="EX23" s="1">
        <v>17018.21</v>
      </c>
      <c r="EY23" s="1">
        <v>16977.4</v>
      </c>
      <c r="EZ23" s="1">
        <v>16294.87</v>
      </c>
      <c r="FA23" s="1">
        <v>16984.32</v>
      </c>
      <c r="FB23" s="1">
        <v>15419.22</v>
      </c>
      <c r="FC23" s="1">
        <v>16458.85</v>
      </c>
      <c r="FD23" s="1">
        <v>16656.36</v>
      </c>
      <c r="FE23" s="1">
        <v>15751.55</v>
      </c>
      <c r="FF23" s="1">
        <v>15595.23</v>
      </c>
      <c r="FG23" s="1">
        <v>16541.57</v>
      </c>
      <c r="FH23" s="1">
        <v>16566.72</v>
      </c>
      <c r="FI23" s="1">
        <v>14982.67</v>
      </c>
      <c r="FJ23" s="1">
        <v>8851.64</v>
      </c>
      <c r="FK23" s="1">
        <v>15272</v>
      </c>
      <c r="FL23" s="1">
        <v>15825.89</v>
      </c>
      <c r="FM23" s="1">
        <v>14456.48</v>
      </c>
      <c r="FN23" s="1">
        <v>12975.56</v>
      </c>
      <c r="FO23" s="1">
        <v>12399.07</v>
      </c>
      <c r="FP23" s="1">
        <v>13914.98</v>
      </c>
      <c r="FQ23" s="1">
        <v>14962.99</v>
      </c>
      <c r="FR23" s="1">
        <v>7022.72</v>
      </c>
      <c r="FS23" s="1">
        <v>14489.27</v>
      </c>
      <c r="FT23" s="1">
        <v>7485.5</v>
      </c>
      <c r="FU23" s="1">
        <v>5313.68</v>
      </c>
      <c r="FV23" s="1">
        <v>5025.08</v>
      </c>
      <c r="FW23" s="1">
        <v>16767.14</v>
      </c>
      <c r="FX23" s="1">
        <v>14398.9</v>
      </c>
      <c r="FY23" s="1">
        <v>17819.89</v>
      </c>
      <c r="FZ23" s="1">
        <v>17178.54</v>
      </c>
      <c r="GA23" s="1">
        <v>17279.12</v>
      </c>
      <c r="GB23" s="1">
        <v>17390.63</v>
      </c>
      <c r="GC23" s="1">
        <v>17792.92</v>
      </c>
      <c r="GD23" s="1">
        <v>17757.58</v>
      </c>
      <c r="GE23" s="1">
        <v>17384.8</v>
      </c>
      <c r="GF23" s="1">
        <v>15912.98</v>
      </c>
      <c r="GG23" s="1">
        <v>2754.14</v>
      </c>
      <c r="GH23" s="1">
        <v>3085.37</v>
      </c>
      <c r="GI23" s="1">
        <v>7173.58</v>
      </c>
      <c r="GJ23" s="1">
        <v>15638.59</v>
      </c>
      <c r="GK23" s="1">
        <f t="shared" si="14"/>
        <v>2736076.31</v>
      </c>
    </row>
    <row r="24" spans="1:193">
      <c r="A24" s="14"/>
      <c r="B24" s="9" t="s">
        <v>404</v>
      </c>
      <c r="C24" s="1">
        <v>8829.4</v>
      </c>
      <c r="D24" s="1">
        <v>8935.6</v>
      </c>
      <c r="E24" s="1">
        <v>3969.2</v>
      </c>
      <c r="F24" s="1">
        <v>5226.2</v>
      </c>
      <c r="G24" s="1">
        <v>10018.8</v>
      </c>
      <c r="H24" s="1">
        <v>9908.4</v>
      </c>
      <c r="I24" s="1">
        <v>8240</v>
      </c>
      <c r="J24" s="1">
        <v>6512.2</v>
      </c>
      <c r="K24" s="1">
        <v>9251.6</v>
      </c>
      <c r="L24" s="1">
        <v>9552.8</v>
      </c>
      <c r="M24" s="1">
        <v>379.6</v>
      </c>
      <c r="N24" s="1">
        <v>8882.2</v>
      </c>
      <c r="O24" s="1">
        <v>7659.8</v>
      </c>
      <c r="P24" s="1">
        <v>8717</v>
      </c>
      <c r="Q24" s="1">
        <v>1089.2</v>
      </c>
      <c r="R24" s="1">
        <v>2643.4</v>
      </c>
      <c r="S24" s="1">
        <v>3481</v>
      </c>
      <c r="T24" s="1">
        <v>10298.8</v>
      </c>
      <c r="U24" s="1">
        <v>10337.8</v>
      </c>
      <c r="V24" s="1">
        <v>9299.2</v>
      </c>
      <c r="W24" s="1">
        <v>9152.8</v>
      </c>
      <c r="X24" s="1">
        <v>4566.8</v>
      </c>
      <c r="Y24" s="1">
        <v>3115.8</v>
      </c>
      <c r="Z24" s="1">
        <v>9974.4</v>
      </c>
      <c r="AA24" s="1">
        <v>7915.4</v>
      </c>
      <c r="AB24" s="1">
        <v>8748.8</v>
      </c>
      <c r="AC24" s="1">
        <v>8581.6</v>
      </c>
      <c r="AD24" s="1">
        <v>9122.2</v>
      </c>
      <c r="AE24" s="1">
        <v>9341.6</v>
      </c>
      <c r="AF24" s="1">
        <v>8762.8</v>
      </c>
      <c r="AG24" s="1">
        <v>8837</v>
      </c>
      <c r="AH24" s="1">
        <v>6188.4</v>
      </c>
      <c r="AI24" s="1">
        <v>9468.2</v>
      </c>
      <c r="AJ24" s="1">
        <v>8824</v>
      </c>
      <c r="AK24" s="1">
        <v>7301.2</v>
      </c>
      <c r="AL24" s="1">
        <v>10728</v>
      </c>
      <c r="AM24" s="1">
        <v>9080.2</v>
      </c>
      <c r="AN24" s="1">
        <v>9813.8</v>
      </c>
      <c r="AO24" s="1">
        <v>8359.2</v>
      </c>
      <c r="AP24" s="1">
        <v>9909.2</v>
      </c>
      <c r="AQ24" s="1">
        <v>4482.6</v>
      </c>
      <c r="AR24" s="1">
        <v>4141.6</v>
      </c>
      <c r="AS24" s="1">
        <v>10584</v>
      </c>
      <c r="AT24" s="1">
        <v>9063.4</v>
      </c>
      <c r="AU24" s="1">
        <v>9579.6</v>
      </c>
      <c r="AV24" s="1">
        <v>7933.6</v>
      </c>
      <c r="AW24" s="1">
        <v>2507.2</v>
      </c>
      <c r="AX24" s="1">
        <v>330.4</v>
      </c>
      <c r="AY24" s="1">
        <v>6009.8</v>
      </c>
      <c r="AZ24" s="1">
        <v>7118.4</v>
      </c>
      <c r="BA24" s="1">
        <v>6057.2</v>
      </c>
      <c r="BB24" s="1">
        <v>9852</v>
      </c>
      <c r="BC24" s="1">
        <v>3939.8</v>
      </c>
      <c r="BD24" s="1">
        <v>6251.6</v>
      </c>
      <c r="BE24" s="1">
        <v>6417.8</v>
      </c>
      <c r="BF24" s="1">
        <v>9324.8</v>
      </c>
      <c r="BG24" s="1">
        <v>5487.8</v>
      </c>
      <c r="BH24" s="1">
        <v>11020</v>
      </c>
      <c r="BI24" s="1">
        <v>9605.6</v>
      </c>
      <c r="BJ24" s="1">
        <v>7243</v>
      </c>
      <c r="BK24" s="1">
        <v>10277</v>
      </c>
      <c r="BL24" s="1">
        <v>9074.4</v>
      </c>
      <c r="BM24" s="1">
        <v>9816.8</v>
      </c>
      <c r="BN24" s="1">
        <v>9964.8</v>
      </c>
      <c r="BO24" s="1">
        <v>4389.6</v>
      </c>
      <c r="BP24" s="1">
        <v>9535</v>
      </c>
      <c r="BQ24" s="1">
        <v>9979.2</v>
      </c>
      <c r="BR24" s="1">
        <v>8240</v>
      </c>
      <c r="BS24" s="1">
        <v>9935</v>
      </c>
      <c r="BT24" s="1">
        <v>9532.6</v>
      </c>
      <c r="BU24" s="1">
        <v>9550</v>
      </c>
      <c r="BV24" s="1">
        <v>7986.2</v>
      </c>
      <c r="BW24" s="1">
        <v>9733.6</v>
      </c>
      <c r="BX24" s="1">
        <v>9635.8</v>
      </c>
      <c r="BY24" s="1">
        <v>8759.8</v>
      </c>
      <c r="BZ24" s="1">
        <v>9206.4</v>
      </c>
      <c r="CA24" s="1">
        <v>7537.6</v>
      </c>
      <c r="CB24" s="1">
        <v>10018.6</v>
      </c>
      <c r="CC24" s="1">
        <v>9998.6</v>
      </c>
      <c r="CD24" s="1">
        <v>10015.2</v>
      </c>
      <c r="CE24" s="1">
        <v>8342.2</v>
      </c>
      <c r="CF24" s="1">
        <v>7340.8</v>
      </c>
      <c r="CG24" s="1">
        <v>9731.2</v>
      </c>
      <c r="CH24" s="1">
        <v>9992.6</v>
      </c>
      <c r="CI24" s="1">
        <v>2704.6</v>
      </c>
      <c r="CJ24" s="1">
        <v>9475.2</v>
      </c>
      <c r="CK24" s="1">
        <v>9457.6</v>
      </c>
      <c r="CL24" s="25">
        <v>9351.2</v>
      </c>
      <c r="CM24" s="1">
        <v>3534</v>
      </c>
      <c r="CN24" s="1">
        <v>5755</v>
      </c>
      <c r="CO24" s="1">
        <v>4308</v>
      </c>
      <c r="CP24" s="1">
        <v>9874.8</v>
      </c>
      <c r="CQ24" s="1">
        <v>9558</v>
      </c>
      <c r="CR24" s="1">
        <v>6858</v>
      </c>
      <c r="CS24" s="1">
        <v>4595.8</v>
      </c>
      <c r="CT24" s="1">
        <v>9738.2</v>
      </c>
      <c r="CU24" s="1">
        <v>10287.8</v>
      </c>
      <c r="CV24" s="1">
        <v>8181.6</v>
      </c>
      <c r="CW24" s="1">
        <v>8975</v>
      </c>
      <c r="CX24" s="1">
        <v>4282.4</v>
      </c>
      <c r="CY24" s="1">
        <v>2992.4</v>
      </c>
      <c r="CZ24" s="1">
        <v>7331.6</v>
      </c>
      <c r="DA24" s="1">
        <v>9819.4</v>
      </c>
      <c r="DB24" s="27">
        <v>0</v>
      </c>
      <c r="DC24" s="1">
        <v>8742.4</v>
      </c>
      <c r="DD24" s="1">
        <v>9633.6</v>
      </c>
      <c r="DE24" s="1">
        <v>9046.4</v>
      </c>
      <c r="DF24" s="1">
        <v>8751.8</v>
      </c>
      <c r="DG24" s="1">
        <v>8445.4</v>
      </c>
      <c r="DH24" s="1">
        <v>9301.2</v>
      </c>
      <c r="DI24" s="1">
        <v>9171.6</v>
      </c>
      <c r="DJ24" s="1">
        <v>7559.2</v>
      </c>
      <c r="DK24" s="1">
        <v>1310</v>
      </c>
      <c r="DL24" s="1">
        <v>7950.4</v>
      </c>
      <c r="DM24" s="1">
        <v>8528.6</v>
      </c>
      <c r="DN24" s="1">
        <v>9592</v>
      </c>
      <c r="DO24" s="1">
        <v>9546.8</v>
      </c>
      <c r="DP24" s="1">
        <v>8663</v>
      </c>
      <c r="DQ24" s="1">
        <v>8179</v>
      </c>
      <c r="DR24" s="1">
        <v>9733</v>
      </c>
      <c r="DS24" s="1">
        <v>9093.6</v>
      </c>
      <c r="DT24" s="1">
        <v>9006.8</v>
      </c>
      <c r="DU24" s="1">
        <v>8611.4</v>
      </c>
      <c r="DV24" s="1">
        <v>8737</v>
      </c>
      <c r="DW24" s="1">
        <v>8937.6</v>
      </c>
      <c r="DX24" s="1">
        <v>9468.2</v>
      </c>
      <c r="DY24" s="1">
        <v>8952</v>
      </c>
      <c r="DZ24" s="1">
        <v>9722.4</v>
      </c>
      <c r="EA24" s="1">
        <v>1830.4</v>
      </c>
      <c r="EB24" s="1">
        <v>9842.2</v>
      </c>
      <c r="EC24" s="1">
        <v>3541.4</v>
      </c>
      <c r="ED24" s="1">
        <v>9727.2</v>
      </c>
      <c r="EE24" s="1">
        <v>9554.8</v>
      </c>
      <c r="EF24" s="1">
        <v>8984.4</v>
      </c>
      <c r="EG24" s="1">
        <v>10033.4</v>
      </c>
      <c r="EH24" s="1">
        <v>6679.4</v>
      </c>
      <c r="EI24" s="1">
        <v>10224.8</v>
      </c>
      <c r="EJ24" s="1">
        <v>9739.4</v>
      </c>
      <c r="EK24" s="1">
        <v>9671</v>
      </c>
      <c r="EL24" s="1">
        <v>9969.8</v>
      </c>
      <c r="EM24" s="25">
        <v>8824.8</v>
      </c>
      <c r="EN24" s="1">
        <v>10013.8</v>
      </c>
      <c r="EO24" s="1">
        <v>9702.4</v>
      </c>
      <c r="EP24" s="1">
        <v>8332.4</v>
      </c>
      <c r="EQ24" s="1">
        <v>9015.6</v>
      </c>
      <c r="ER24" s="1">
        <v>8984.2</v>
      </c>
      <c r="ES24" s="1">
        <v>8869.2</v>
      </c>
      <c r="ET24" s="1">
        <v>8862.4</v>
      </c>
      <c r="EU24" s="1">
        <v>6156.8</v>
      </c>
      <c r="EV24" s="1">
        <v>7131.4</v>
      </c>
      <c r="EW24" s="1">
        <v>8423.8</v>
      </c>
      <c r="EX24" s="1">
        <v>9340.4</v>
      </c>
      <c r="EY24" s="1">
        <v>9318</v>
      </c>
      <c r="EZ24" s="1">
        <v>8943.4</v>
      </c>
      <c r="FA24" s="1">
        <v>9321.8</v>
      </c>
      <c r="FB24" s="1">
        <v>8462.8</v>
      </c>
      <c r="FC24" s="1">
        <v>9033.4</v>
      </c>
      <c r="FD24" s="1">
        <v>9141.8</v>
      </c>
      <c r="FE24" s="1">
        <v>8645.2</v>
      </c>
      <c r="FF24" s="1">
        <v>8559.4</v>
      </c>
      <c r="FG24" s="1">
        <v>9078.8</v>
      </c>
      <c r="FH24" s="1">
        <v>9092.6</v>
      </c>
      <c r="FI24" s="1">
        <v>8223.2</v>
      </c>
      <c r="FJ24" s="1">
        <v>4858.2</v>
      </c>
      <c r="FK24" s="1">
        <v>8382</v>
      </c>
      <c r="FL24" s="1">
        <v>8686</v>
      </c>
      <c r="FM24" s="1">
        <v>7934.4</v>
      </c>
      <c r="FN24" s="1">
        <v>7121.6</v>
      </c>
      <c r="FO24" s="1">
        <v>6805.2</v>
      </c>
      <c r="FP24" s="1">
        <v>7637.2</v>
      </c>
      <c r="FQ24" s="1">
        <v>8212.4</v>
      </c>
      <c r="FR24" s="1">
        <v>3854.4</v>
      </c>
      <c r="FS24" s="1">
        <v>7952.4</v>
      </c>
      <c r="FT24" s="1">
        <v>4108.4</v>
      </c>
      <c r="FU24" s="1">
        <v>2916.4</v>
      </c>
      <c r="FV24" s="1">
        <v>2758</v>
      </c>
      <c r="FW24" s="1">
        <v>9202.6</v>
      </c>
      <c r="FX24" s="1">
        <v>7902.8</v>
      </c>
      <c r="FY24" s="1">
        <v>9780.4</v>
      </c>
      <c r="FZ24" s="1">
        <v>9428.4</v>
      </c>
      <c r="GA24" s="1">
        <v>9483.6</v>
      </c>
      <c r="GB24" s="1">
        <v>9544.8</v>
      </c>
      <c r="GC24" s="1">
        <v>9765.6</v>
      </c>
      <c r="GD24" s="1">
        <v>9746.2</v>
      </c>
      <c r="GE24" s="1">
        <v>9541.6</v>
      </c>
      <c r="GF24" s="1">
        <v>8733.8</v>
      </c>
      <c r="GG24" s="1">
        <v>1511.6</v>
      </c>
      <c r="GH24" s="1">
        <v>1693.4</v>
      </c>
      <c r="GI24" s="1">
        <v>3937.2</v>
      </c>
      <c r="GJ24" s="1">
        <v>8583.2</v>
      </c>
      <c r="GK24" s="1">
        <f t="shared" si="14"/>
        <v>1501688.4</v>
      </c>
    </row>
    <row r="25" spans="1:193">
      <c r="A25" s="14"/>
      <c r="B25" s="9" t="s">
        <v>22</v>
      </c>
      <c r="C25" s="1">
        <v>27176.89</v>
      </c>
      <c r="D25" s="1">
        <v>27503.78</v>
      </c>
      <c r="E25" s="1">
        <v>9637.2176</v>
      </c>
      <c r="F25" s="1">
        <v>12689.2136</v>
      </c>
      <c r="G25" s="1">
        <v>24325.6464</v>
      </c>
      <c r="H25" s="1">
        <v>24057.5952</v>
      </c>
      <c r="I25" s="1">
        <v>20006.72</v>
      </c>
      <c r="J25" s="1">
        <v>15811.6216</v>
      </c>
      <c r="K25" s="1">
        <v>22462.8848</v>
      </c>
      <c r="L25" s="1">
        <v>23194.1984</v>
      </c>
      <c r="M25" s="1">
        <v>921.6688</v>
      </c>
      <c r="N25" s="1">
        <v>27339.41</v>
      </c>
      <c r="O25" s="1">
        <v>23576.86</v>
      </c>
      <c r="P25" s="1">
        <v>26830.93</v>
      </c>
      <c r="Q25" s="1">
        <v>3352.56</v>
      </c>
      <c r="R25" s="1">
        <v>6418.1752</v>
      </c>
      <c r="S25" s="1">
        <v>8451.868</v>
      </c>
      <c r="T25" s="1">
        <v>25005.4864</v>
      </c>
      <c r="U25" s="1">
        <v>25100.1784</v>
      </c>
      <c r="V25" s="1">
        <v>22578.4576</v>
      </c>
      <c r="W25" s="1">
        <v>22222.9984</v>
      </c>
      <c r="X25" s="1">
        <v>11088.1904</v>
      </c>
      <c r="Y25" s="1">
        <v>7565.1624</v>
      </c>
      <c r="Z25" s="1">
        <v>24217.8432</v>
      </c>
      <c r="AA25" s="1">
        <v>24363.6</v>
      </c>
      <c r="AB25" s="1">
        <v>26928.81</v>
      </c>
      <c r="AC25" s="1">
        <v>26414.16</v>
      </c>
      <c r="AD25" s="1">
        <v>28078.13</v>
      </c>
      <c r="AE25" s="1">
        <v>28753.44</v>
      </c>
      <c r="AF25" s="1">
        <v>26971.9</v>
      </c>
      <c r="AG25" s="1">
        <v>27200.29</v>
      </c>
      <c r="AH25" s="1">
        <v>19047.9</v>
      </c>
      <c r="AI25" s="1">
        <v>22988.7896</v>
      </c>
      <c r="AJ25" s="1">
        <v>21424.672</v>
      </c>
      <c r="AK25" s="1">
        <v>17727.3136</v>
      </c>
      <c r="AL25" s="1">
        <v>26047.584</v>
      </c>
      <c r="AM25" s="1">
        <v>22046.7256</v>
      </c>
      <c r="AN25" s="1">
        <v>23827.9064</v>
      </c>
      <c r="AO25" s="1">
        <v>20296.1376</v>
      </c>
      <c r="AP25" s="1">
        <v>24059.5376</v>
      </c>
      <c r="AQ25" s="1">
        <v>10883.7528</v>
      </c>
      <c r="AR25" s="1">
        <v>10055.8048</v>
      </c>
      <c r="AS25" s="1">
        <v>25697.952</v>
      </c>
      <c r="AT25" s="1">
        <v>22005.9352</v>
      </c>
      <c r="AU25" s="1">
        <v>23259.2688</v>
      </c>
      <c r="AV25" s="1">
        <v>19262.7808</v>
      </c>
      <c r="AW25" s="1">
        <v>6087.4816</v>
      </c>
      <c r="AX25" s="1">
        <v>802.2112</v>
      </c>
      <c r="AY25" s="1">
        <v>14591.7944</v>
      </c>
      <c r="AZ25" s="1">
        <v>17283.4752</v>
      </c>
      <c r="BA25" s="1">
        <v>14706.8816</v>
      </c>
      <c r="BB25" s="1">
        <v>23920.656</v>
      </c>
      <c r="BC25" s="1">
        <v>9565.8344</v>
      </c>
      <c r="BD25" s="1">
        <v>15178.8848</v>
      </c>
      <c r="BE25" s="1">
        <v>15582.4184</v>
      </c>
      <c r="BF25" s="1">
        <v>22640.6144</v>
      </c>
      <c r="BG25" s="1">
        <v>13324.3784</v>
      </c>
      <c r="BH25" s="1">
        <v>26756.56</v>
      </c>
      <c r="BI25" s="1">
        <v>23322.3968</v>
      </c>
      <c r="BJ25" s="1">
        <v>17586.004</v>
      </c>
      <c r="BK25" s="1">
        <v>24952.556</v>
      </c>
      <c r="BL25" s="1">
        <v>22032.6432</v>
      </c>
      <c r="BM25" s="1">
        <v>23835.1904</v>
      </c>
      <c r="BN25" s="1">
        <v>24194.5344</v>
      </c>
      <c r="BO25" s="1">
        <v>10657.9488</v>
      </c>
      <c r="BP25" s="1">
        <v>23150.98</v>
      </c>
      <c r="BQ25" s="1">
        <v>24229.4976</v>
      </c>
      <c r="BR25" s="1">
        <v>20006.72</v>
      </c>
      <c r="BS25" s="1">
        <v>24122.18</v>
      </c>
      <c r="BT25" s="1">
        <v>23145.1528</v>
      </c>
      <c r="BU25" s="1">
        <v>23187.4</v>
      </c>
      <c r="BV25" s="1">
        <v>19390.4936</v>
      </c>
      <c r="BW25" s="1">
        <v>23633.1808</v>
      </c>
      <c r="BX25" s="1">
        <v>23395.7224</v>
      </c>
      <c r="BY25" s="1">
        <v>21268.7944</v>
      </c>
      <c r="BZ25" s="1">
        <v>22353.1392</v>
      </c>
      <c r="CA25" s="1">
        <v>18301.2928</v>
      </c>
      <c r="CB25" s="1">
        <v>24325.1608</v>
      </c>
      <c r="CC25" s="1">
        <v>24276.6008</v>
      </c>
      <c r="CD25" s="1">
        <v>24316.9056</v>
      </c>
      <c r="CE25" s="1">
        <v>20254.8616</v>
      </c>
      <c r="CF25" s="1">
        <v>17823.4624</v>
      </c>
      <c r="CG25" s="1">
        <v>23627.3536</v>
      </c>
      <c r="CH25" s="1">
        <v>24262.0328</v>
      </c>
      <c r="CI25" s="1">
        <v>6566.7688</v>
      </c>
      <c r="CJ25" s="1">
        <v>29164.67</v>
      </c>
      <c r="CK25" s="18">
        <v>22963.0528</v>
      </c>
      <c r="CL25" s="26">
        <v>22704.7136</v>
      </c>
      <c r="CM25" s="18">
        <v>8580.552</v>
      </c>
      <c r="CN25" s="18">
        <v>13973.14</v>
      </c>
      <c r="CO25" s="18">
        <v>10459.824</v>
      </c>
      <c r="CP25" s="18">
        <v>23976.0144</v>
      </c>
      <c r="CQ25" s="18">
        <v>23206.824</v>
      </c>
      <c r="CR25" s="18">
        <v>16651.224</v>
      </c>
      <c r="CS25" s="18">
        <v>11158.6024</v>
      </c>
      <c r="CT25" s="18">
        <v>23644.3496</v>
      </c>
      <c r="CU25" s="18">
        <v>24978.7784</v>
      </c>
      <c r="CV25" s="18">
        <v>19864.9248</v>
      </c>
      <c r="CW25" s="18">
        <v>21791.3</v>
      </c>
      <c r="CX25" s="18">
        <v>10397.6672</v>
      </c>
      <c r="CY25" s="18">
        <v>7265.5472</v>
      </c>
      <c r="CZ25" s="18">
        <v>17801.1248</v>
      </c>
      <c r="DA25" s="18">
        <v>23841.5032</v>
      </c>
      <c r="DB25" s="27">
        <v>0</v>
      </c>
      <c r="DC25" s="18">
        <v>21226.5472</v>
      </c>
      <c r="DD25" s="1">
        <v>29652.22</v>
      </c>
      <c r="DE25" s="1">
        <v>27844.82</v>
      </c>
      <c r="DF25" s="1">
        <v>26938.04</v>
      </c>
      <c r="DG25" s="1">
        <v>25994.94</v>
      </c>
      <c r="DH25" s="1">
        <v>28629.09</v>
      </c>
      <c r="DI25" s="1">
        <v>28230.18</v>
      </c>
      <c r="DJ25" s="18">
        <v>18353.7376</v>
      </c>
      <c r="DK25" s="18">
        <v>3180.68</v>
      </c>
      <c r="DL25" s="18">
        <v>19303.5712</v>
      </c>
      <c r="DM25" s="18">
        <v>20707.4408</v>
      </c>
      <c r="DN25" s="18">
        <v>23289.376</v>
      </c>
      <c r="DO25" s="18">
        <v>23179.6304</v>
      </c>
      <c r="DP25" s="18">
        <v>21033.764</v>
      </c>
      <c r="DQ25" s="18">
        <v>19858.612</v>
      </c>
      <c r="DR25" s="18">
        <v>23631.724</v>
      </c>
      <c r="DS25" s="1">
        <v>27990.1</v>
      </c>
      <c r="DT25" s="1">
        <v>27722.93</v>
      </c>
      <c r="DU25" s="1">
        <v>26505.89</v>
      </c>
      <c r="DV25" s="1">
        <v>26892.49</v>
      </c>
      <c r="DW25" s="18">
        <v>21700.4928</v>
      </c>
      <c r="DX25" s="18">
        <v>22988.7896</v>
      </c>
      <c r="DY25" s="18">
        <v>21735.456</v>
      </c>
      <c r="DZ25" s="18">
        <v>23605.9872</v>
      </c>
      <c r="EA25" s="18">
        <v>4444.2112</v>
      </c>
      <c r="EB25" s="18">
        <v>23896.8616</v>
      </c>
      <c r="EC25" s="18">
        <v>8598.5192</v>
      </c>
      <c r="ED25" s="18">
        <v>23617.6416</v>
      </c>
      <c r="EE25" s="18">
        <v>23199.0544</v>
      </c>
      <c r="EF25" s="18">
        <v>21814.1232</v>
      </c>
      <c r="EG25" s="18">
        <v>24361.0952</v>
      </c>
      <c r="EH25" s="18">
        <v>16217.5832</v>
      </c>
      <c r="EI25" s="18">
        <v>24825.8144</v>
      </c>
      <c r="EJ25" s="18">
        <v>23647.2632</v>
      </c>
      <c r="EK25" s="18">
        <v>23481.188</v>
      </c>
      <c r="EL25" s="18">
        <v>24206.6744</v>
      </c>
      <c r="EM25" s="26">
        <v>21426.6144</v>
      </c>
      <c r="EN25" s="18">
        <v>24313.5064</v>
      </c>
      <c r="EO25" s="18">
        <v>23557.4272</v>
      </c>
      <c r="EP25" s="1">
        <v>25647.13</v>
      </c>
      <c r="EQ25" s="1">
        <v>27750.02</v>
      </c>
      <c r="ER25" s="1">
        <v>27653.37</v>
      </c>
      <c r="ES25" s="1">
        <v>27299.4</v>
      </c>
      <c r="ET25" s="1">
        <v>27278.47</v>
      </c>
      <c r="EU25" s="1">
        <v>14948.7104</v>
      </c>
      <c r="EV25" s="1">
        <v>17315.0392</v>
      </c>
      <c r="EW25" s="1">
        <v>20452.9864</v>
      </c>
      <c r="EX25" s="1">
        <v>28749.75</v>
      </c>
      <c r="EY25" s="1">
        <v>28680.8</v>
      </c>
      <c r="EZ25" s="1">
        <v>27527.79</v>
      </c>
      <c r="FA25" s="1">
        <v>28692.5</v>
      </c>
      <c r="FB25" s="1">
        <v>26048.5</v>
      </c>
      <c r="FC25" s="1">
        <v>27804.81</v>
      </c>
      <c r="FD25" s="1">
        <v>28138.46</v>
      </c>
      <c r="FE25" s="1">
        <v>26609.93</v>
      </c>
      <c r="FF25" s="1">
        <v>26345.83</v>
      </c>
      <c r="FG25" s="1">
        <v>27944.55</v>
      </c>
      <c r="FH25" s="1">
        <v>27987.02</v>
      </c>
      <c r="FI25" s="1">
        <v>25311.01</v>
      </c>
      <c r="FJ25" s="1">
        <v>11795.7096</v>
      </c>
      <c r="FK25" s="1">
        <v>25799.8</v>
      </c>
      <c r="FL25" s="1">
        <v>26735.51</v>
      </c>
      <c r="FM25" s="18">
        <v>19264.7232</v>
      </c>
      <c r="FN25" s="18">
        <v>17291.2448</v>
      </c>
      <c r="FO25" s="18">
        <v>16523.0256</v>
      </c>
      <c r="FP25" s="1">
        <v>23507.3</v>
      </c>
      <c r="FQ25" s="1">
        <v>19939.7072</v>
      </c>
      <c r="FR25" s="1">
        <v>9358.4832</v>
      </c>
      <c r="FS25" s="1">
        <v>19308.4272</v>
      </c>
      <c r="FT25" s="1">
        <v>9975.1952</v>
      </c>
      <c r="FU25" s="1">
        <v>7081.0192</v>
      </c>
      <c r="FV25" s="1">
        <v>6696.424</v>
      </c>
      <c r="FW25" s="1">
        <v>22343.9128</v>
      </c>
      <c r="FX25" s="1">
        <v>24324.82</v>
      </c>
      <c r="FY25" s="1">
        <v>23746.8112</v>
      </c>
      <c r="FZ25" s="1">
        <v>22892.1552</v>
      </c>
      <c r="GA25" s="1">
        <v>23026.1808</v>
      </c>
      <c r="GB25" s="1">
        <v>23174.7744</v>
      </c>
      <c r="GC25" s="1">
        <v>23710.8768</v>
      </c>
      <c r="GD25" s="1">
        <v>23663.7736</v>
      </c>
      <c r="GE25" s="1">
        <v>23167.0048</v>
      </c>
      <c r="GF25" s="1">
        <v>21205.6664</v>
      </c>
      <c r="GG25" s="1">
        <v>3670.1648</v>
      </c>
      <c r="GH25" s="1">
        <v>4111.5752</v>
      </c>
      <c r="GI25" s="1">
        <v>9559.5216</v>
      </c>
      <c r="GJ25" s="1">
        <v>20840.0096</v>
      </c>
      <c r="GK25" s="1">
        <f t="shared" si="14"/>
        <v>3902665.9024</v>
      </c>
    </row>
    <row r="26" hidden="1" spans="1:193">
      <c r="A26" s="14"/>
      <c r="B26" s="9" t="s">
        <v>23</v>
      </c>
      <c r="C26" s="1">
        <f t="shared" ref="C26:BN26" si="15">C25+C24+C23</f>
        <v>52093.46</v>
      </c>
      <c r="D26" s="1">
        <f t="shared" si="15"/>
        <v>52720.04</v>
      </c>
      <c r="E26" s="1">
        <f t="shared" si="15"/>
        <v>20838.2976</v>
      </c>
      <c r="F26" s="1">
        <f t="shared" si="15"/>
        <v>27437.5536</v>
      </c>
      <c r="G26" s="1">
        <f t="shared" si="15"/>
        <v>52598.6964</v>
      </c>
      <c r="H26" s="1">
        <f t="shared" si="15"/>
        <v>52019.0952</v>
      </c>
      <c r="I26" s="1">
        <f t="shared" si="15"/>
        <v>43260</v>
      </c>
      <c r="J26" s="1">
        <f t="shared" si="15"/>
        <v>34189.0516</v>
      </c>
      <c r="K26" s="1">
        <f t="shared" si="15"/>
        <v>48570.9048</v>
      </c>
      <c r="L26" s="1">
        <f t="shared" si="15"/>
        <v>50152.1984</v>
      </c>
      <c r="M26" s="1">
        <f t="shared" si="15"/>
        <v>1992.8988</v>
      </c>
      <c r="N26" s="1">
        <f t="shared" si="15"/>
        <v>52404.98</v>
      </c>
      <c r="O26" s="1">
        <f t="shared" si="15"/>
        <v>45192.82</v>
      </c>
      <c r="P26" s="1">
        <f t="shared" si="15"/>
        <v>51430.3</v>
      </c>
      <c r="Q26" s="1">
        <f t="shared" si="15"/>
        <v>6426.28</v>
      </c>
      <c r="R26" s="1">
        <f t="shared" si="15"/>
        <v>13877.8452</v>
      </c>
      <c r="S26" s="1">
        <f t="shared" si="15"/>
        <v>18275.248</v>
      </c>
      <c r="T26" s="1">
        <f t="shared" si="15"/>
        <v>54068.6964</v>
      </c>
      <c r="U26" s="1">
        <f t="shared" si="15"/>
        <v>54273.4484</v>
      </c>
      <c r="V26" s="1">
        <f t="shared" si="15"/>
        <v>48820.7976</v>
      </c>
      <c r="W26" s="1">
        <f t="shared" si="15"/>
        <v>48052.1984</v>
      </c>
      <c r="X26" s="1">
        <f t="shared" si="15"/>
        <v>23975.7004</v>
      </c>
      <c r="Y26" s="1">
        <f t="shared" si="15"/>
        <v>16357.9524</v>
      </c>
      <c r="Z26" s="1">
        <f t="shared" si="15"/>
        <v>52365.6032</v>
      </c>
      <c r="AA26" s="1">
        <f t="shared" si="15"/>
        <v>46700.86</v>
      </c>
      <c r="AB26" s="1">
        <f t="shared" si="15"/>
        <v>51617.92</v>
      </c>
      <c r="AC26" s="1">
        <f t="shared" si="15"/>
        <v>50631.44</v>
      </c>
      <c r="AD26" s="1">
        <f t="shared" si="15"/>
        <v>53820.98</v>
      </c>
      <c r="AE26" s="1">
        <f t="shared" si="15"/>
        <v>55115.44</v>
      </c>
      <c r="AF26" s="1">
        <f t="shared" si="15"/>
        <v>51700.52</v>
      </c>
      <c r="AG26" s="1">
        <f t="shared" si="15"/>
        <v>52138.3</v>
      </c>
      <c r="AH26" s="1">
        <f t="shared" si="15"/>
        <v>36511.56</v>
      </c>
      <c r="AI26" s="1">
        <f t="shared" si="15"/>
        <v>49708.0496</v>
      </c>
      <c r="AJ26" s="1">
        <f t="shared" si="15"/>
        <v>46326.002</v>
      </c>
      <c r="AK26" s="1">
        <f t="shared" si="15"/>
        <v>38331.3036</v>
      </c>
      <c r="AL26" s="1">
        <f t="shared" si="15"/>
        <v>56322.004</v>
      </c>
      <c r="AM26" s="1">
        <f t="shared" si="15"/>
        <v>47671.0456</v>
      </c>
      <c r="AN26" s="1">
        <f t="shared" si="15"/>
        <v>51522.4464</v>
      </c>
      <c r="AO26" s="1">
        <f t="shared" si="15"/>
        <v>43885.7976</v>
      </c>
      <c r="AP26" s="1">
        <f t="shared" si="15"/>
        <v>52023.2976</v>
      </c>
      <c r="AQ26" s="1">
        <f t="shared" si="15"/>
        <v>23533.6528</v>
      </c>
      <c r="AR26" s="1">
        <f t="shared" si="15"/>
        <v>21743.4048</v>
      </c>
      <c r="AS26" s="1">
        <f t="shared" si="15"/>
        <v>55566.002</v>
      </c>
      <c r="AT26" s="1">
        <f t="shared" si="15"/>
        <v>47582.8452</v>
      </c>
      <c r="AU26" s="1">
        <f t="shared" si="15"/>
        <v>50292.8988</v>
      </c>
      <c r="AV26" s="1">
        <f t="shared" si="15"/>
        <v>41651.4008</v>
      </c>
      <c r="AW26" s="1">
        <f t="shared" si="15"/>
        <v>13162.8016</v>
      </c>
      <c r="AX26" s="1">
        <f t="shared" si="15"/>
        <v>1734.6012</v>
      </c>
      <c r="AY26" s="1">
        <f t="shared" si="15"/>
        <v>31551.4544</v>
      </c>
      <c r="AZ26" s="1">
        <f t="shared" si="15"/>
        <v>37371.5952</v>
      </c>
      <c r="BA26" s="1">
        <f t="shared" si="15"/>
        <v>31800.3016</v>
      </c>
      <c r="BB26" s="1">
        <f t="shared" si="15"/>
        <v>51722.996</v>
      </c>
      <c r="BC26" s="1">
        <f t="shared" si="15"/>
        <v>20683.9544</v>
      </c>
      <c r="BD26" s="1">
        <f t="shared" si="15"/>
        <v>32820.9048</v>
      </c>
      <c r="BE26" s="1">
        <f t="shared" si="15"/>
        <v>33693.4484</v>
      </c>
      <c r="BF26" s="1">
        <f t="shared" si="15"/>
        <v>48955.2044</v>
      </c>
      <c r="BG26" s="1">
        <f t="shared" si="15"/>
        <v>28810.9484</v>
      </c>
      <c r="BH26" s="1">
        <f t="shared" si="15"/>
        <v>57855</v>
      </c>
      <c r="BI26" s="1">
        <f t="shared" si="15"/>
        <v>50429.3968</v>
      </c>
      <c r="BJ26" s="1">
        <f t="shared" si="15"/>
        <v>38025.754</v>
      </c>
      <c r="BK26" s="1">
        <f t="shared" si="15"/>
        <v>53954.246</v>
      </c>
      <c r="BL26" s="1">
        <f t="shared" si="15"/>
        <v>47640.6032</v>
      </c>
      <c r="BM26" s="1">
        <f t="shared" si="15"/>
        <v>51538.2004</v>
      </c>
      <c r="BN26" s="1">
        <f t="shared" si="15"/>
        <v>52315.2044</v>
      </c>
      <c r="BO26" s="1">
        <f t="shared" ref="BO26:DZ26" si="16">BO25+BO24+BO23</f>
        <v>23045.3988</v>
      </c>
      <c r="BP26" s="1">
        <f t="shared" si="16"/>
        <v>50058.75</v>
      </c>
      <c r="BQ26" s="1">
        <f t="shared" si="16"/>
        <v>52390.7976</v>
      </c>
      <c r="BR26" s="1">
        <f t="shared" si="16"/>
        <v>43260</v>
      </c>
      <c r="BS26" s="1">
        <f t="shared" si="16"/>
        <v>52158.75</v>
      </c>
      <c r="BT26" s="1">
        <f t="shared" si="16"/>
        <v>50046.1528</v>
      </c>
      <c r="BU26" s="1">
        <f t="shared" si="16"/>
        <v>50137.5</v>
      </c>
      <c r="BV26" s="1">
        <f t="shared" si="16"/>
        <v>41927.5536</v>
      </c>
      <c r="BW26" s="1">
        <f t="shared" si="16"/>
        <v>51101.4008</v>
      </c>
      <c r="BX26" s="1">
        <f t="shared" si="16"/>
        <v>50587.9524</v>
      </c>
      <c r="BY26" s="1">
        <f t="shared" si="16"/>
        <v>45988.9544</v>
      </c>
      <c r="BZ26" s="1">
        <f t="shared" si="16"/>
        <v>48333.5992</v>
      </c>
      <c r="CA26" s="1">
        <f t="shared" si="16"/>
        <v>39572.4028</v>
      </c>
      <c r="CB26" s="1">
        <f t="shared" si="16"/>
        <v>52597.6508</v>
      </c>
      <c r="CC26" s="1">
        <f t="shared" si="16"/>
        <v>52492.6508</v>
      </c>
      <c r="CD26" s="1">
        <f t="shared" si="16"/>
        <v>52579.7956</v>
      </c>
      <c r="CE26" s="1">
        <f t="shared" si="16"/>
        <v>43796.5516</v>
      </c>
      <c r="CF26" s="1">
        <f t="shared" si="16"/>
        <v>38539.2024</v>
      </c>
      <c r="CG26" s="1">
        <f t="shared" si="16"/>
        <v>51088.8036</v>
      </c>
      <c r="CH26" s="1">
        <f t="shared" si="16"/>
        <v>52461.1528</v>
      </c>
      <c r="CI26" s="1">
        <f t="shared" si="16"/>
        <v>14199.1488</v>
      </c>
      <c r="CJ26" s="1">
        <f t="shared" si="16"/>
        <v>55903.68</v>
      </c>
      <c r="CK26" s="1">
        <f t="shared" si="16"/>
        <v>49652.4028</v>
      </c>
      <c r="CL26" s="1">
        <f t="shared" si="16"/>
        <v>49093.8036</v>
      </c>
      <c r="CM26" s="1">
        <f t="shared" si="16"/>
        <v>18553.502</v>
      </c>
      <c r="CN26" s="1">
        <f t="shared" si="16"/>
        <v>30213.75</v>
      </c>
      <c r="CO26" s="1">
        <f t="shared" si="16"/>
        <v>22617.004</v>
      </c>
      <c r="CP26" s="1">
        <f t="shared" si="16"/>
        <v>51842.7044</v>
      </c>
      <c r="CQ26" s="1">
        <f t="shared" si="16"/>
        <v>50179.504</v>
      </c>
      <c r="CR26" s="1">
        <f t="shared" si="16"/>
        <v>36004.504</v>
      </c>
      <c r="CS26" s="1">
        <f t="shared" si="16"/>
        <v>24127.9524</v>
      </c>
      <c r="CT26" s="1">
        <f t="shared" si="16"/>
        <v>51125.5496</v>
      </c>
      <c r="CU26" s="1">
        <f t="shared" si="16"/>
        <v>54010.9484</v>
      </c>
      <c r="CV26" s="1">
        <f t="shared" si="16"/>
        <v>42953.4048</v>
      </c>
      <c r="CW26" s="1">
        <f t="shared" si="16"/>
        <v>47118.75</v>
      </c>
      <c r="CX26" s="1">
        <f t="shared" si="16"/>
        <v>22482.5972</v>
      </c>
      <c r="CY26" s="1">
        <f t="shared" si="16"/>
        <v>15710.0972</v>
      </c>
      <c r="CZ26" s="1">
        <f t="shared" si="16"/>
        <v>38490.9048</v>
      </c>
      <c r="DA26" s="1">
        <f t="shared" si="16"/>
        <v>51551.8532</v>
      </c>
      <c r="DB26" s="1">
        <f t="shared" si="16"/>
        <v>0</v>
      </c>
      <c r="DC26" s="1">
        <f t="shared" si="16"/>
        <v>45897.5972</v>
      </c>
      <c r="DD26" s="1">
        <f t="shared" si="16"/>
        <v>56838.24</v>
      </c>
      <c r="DE26" s="1">
        <f t="shared" si="16"/>
        <v>53373.76</v>
      </c>
      <c r="DF26" s="1">
        <f t="shared" si="16"/>
        <v>51635.62</v>
      </c>
      <c r="DG26" s="1">
        <f t="shared" si="16"/>
        <v>49827.86</v>
      </c>
      <c r="DH26" s="1">
        <f t="shared" si="16"/>
        <v>54877.08</v>
      </c>
      <c r="DI26" s="1">
        <f t="shared" si="16"/>
        <v>54112.44</v>
      </c>
      <c r="DJ26" s="1">
        <f t="shared" si="16"/>
        <v>39685.7976</v>
      </c>
      <c r="DK26" s="1">
        <f t="shared" si="16"/>
        <v>6877.5</v>
      </c>
      <c r="DL26" s="1">
        <f t="shared" si="16"/>
        <v>41739.6012</v>
      </c>
      <c r="DM26" s="1">
        <f t="shared" si="16"/>
        <v>44775.1508</v>
      </c>
      <c r="DN26" s="1">
        <f t="shared" si="16"/>
        <v>50357.996</v>
      </c>
      <c r="DO26" s="1">
        <f t="shared" si="16"/>
        <v>50120.7004</v>
      </c>
      <c r="DP26" s="1">
        <f t="shared" si="16"/>
        <v>45480.754</v>
      </c>
      <c r="DQ26" s="1">
        <f t="shared" si="16"/>
        <v>42939.752</v>
      </c>
      <c r="DR26" s="1">
        <f t="shared" si="16"/>
        <v>51098.254</v>
      </c>
      <c r="DS26" s="1">
        <f t="shared" si="16"/>
        <v>53652.24</v>
      </c>
      <c r="DT26" s="1">
        <f t="shared" si="16"/>
        <v>53140.12</v>
      </c>
      <c r="DU26" s="1">
        <f t="shared" si="16"/>
        <v>50807.26</v>
      </c>
      <c r="DV26" s="1">
        <f t="shared" si="16"/>
        <v>51548.3</v>
      </c>
      <c r="DW26" s="1">
        <f t="shared" si="16"/>
        <v>46922.4028</v>
      </c>
      <c r="DX26" s="1">
        <f t="shared" si="16"/>
        <v>49708.0496</v>
      </c>
      <c r="DY26" s="1">
        <f t="shared" si="16"/>
        <v>46997.996</v>
      </c>
      <c r="DZ26" s="1">
        <f t="shared" si="16"/>
        <v>51042.5972</v>
      </c>
      <c r="EA26" s="1">
        <f t="shared" ref="EA26:GK26" si="17">EA25+EA24+EA23</f>
        <v>9609.6012</v>
      </c>
      <c r="EB26" s="1">
        <f t="shared" si="17"/>
        <v>51671.5516</v>
      </c>
      <c r="EC26" s="1">
        <f t="shared" si="17"/>
        <v>18592.3492</v>
      </c>
      <c r="ED26" s="1">
        <f t="shared" si="17"/>
        <v>51067.8016</v>
      </c>
      <c r="EE26" s="1">
        <f t="shared" si="17"/>
        <v>50162.7044</v>
      </c>
      <c r="EF26" s="1">
        <f t="shared" si="17"/>
        <v>47168.1032</v>
      </c>
      <c r="EG26" s="1">
        <f t="shared" si="17"/>
        <v>52675.3452</v>
      </c>
      <c r="EH26" s="1">
        <f t="shared" si="17"/>
        <v>35066.8532</v>
      </c>
      <c r="EI26" s="1">
        <f t="shared" si="17"/>
        <v>53680.2044</v>
      </c>
      <c r="EJ26" s="1">
        <f t="shared" si="17"/>
        <v>51131.8532</v>
      </c>
      <c r="EK26" s="1">
        <f t="shared" si="17"/>
        <v>50772.748</v>
      </c>
      <c r="EL26" s="1">
        <f t="shared" si="17"/>
        <v>52341.4544</v>
      </c>
      <c r="EM26" s="1">
        <f t="shared" si="17"/>
        <v>46330.2044</v>
      </c>
      <c r="EN26" s="1">
        <f t="shared" si="17"/>
        <v>52572.4464</v>
      </c>
      <c r="EO26" s="1">
        <f t="shared" si="17"/>
        <v>50937.5972</v>
      </c>
      <c r="EP26" s="1">
        <f t="shared" si="17"/>
        <v>49161.16</v>
      </c>
      <c r="EQ26" s="1">
        <f t="shared" si="17"/>
        <v>53192.04</v>
      </c>
      <c r="ER26" s="1">
        <f t="shared" si="17"/>
        <v>53006.78</v>
      </c>
      <c r="ES26" s="1">
        <f t="shared" si="17"/>
        <v>52328.28</v>
      </c>
      <c r="ET26" s="1">
        <f t="shared" si="17"/>
        <v>52288.16</v>
      </c>
      <c r="EU26" s="1">
        <f t="shared" si="17"/>
        <v>32323.2004</v>
      </c>
      <c r="EV26" s="1">
        <f t="shared" si="17"/>
        <v>37439.8492</v>
      </c>
      <c r="EW26" s="1">
        <f t="shared" si="17"/>
        <v>44224.9464</v>
      </c>
      <c r="EX26" s="1">
        <f t="shared" si="17"/>
        <v>55108.36</v>
      </c>
      <c r="EY26" s="1">
        <f t="shared" si="17"/>
        <v>54976.2</v>
      </c>
      <c r="EZ26" s="1">
        <f t="shared" si="17"/>
        <v>52766.06</v>
      </c>
      <c r="FA26" s="1">
        <f t="shared" si="17"/>
        <v>54998.62</v>
      </c>
      <c r="FB26" s="1">
        <f t="shared" si="17"/>
        <v>49930.52</v>
      </c>
      <c r="FC26" s="1">
        <f t="shared" si="17"/>
        <v>53297.06</v>
      </c>
      <c r="FD26" s="1">
        <f t="shared" si="17"/>
        <v>53936.62</v>
      </c>
      <c r="FE26" s="1">
        <f t="shared" si="17"/>
        <v>51006.68</v>
      </c>
      <c r="FF26" s="1">
        <f t="shared" si="17"/>
        <v>50500.46</v>
      </c>
      <c r="FG26" s="1">
        <f t="shared" si="17"/>
        <v>53564.92</v>
      </c>
      <c r="FH26" s="1">
        <f t="shared" si="17"/>
        <v>53646.34</v>
      </c>
      <c r="FI26" s="1">
        <f t="shared" si="17"/>
        <v>48516.88</v>
      </c>
      <c r="FJ26" s="1">
        <f t="shared" si="17"/>
        <v>25505.5496</v>
      </c>
      <c r="FK26" s="1">
        <f t="shared" si="17"/>
        <v>49453.8</v>
      </c>
      <c r="FL26" s="1">
        <f t="shared" si="17"/>
        <v>51247.4</v>
      </c>
      <c r="FM26" s="1">
        <f t="shared" si="17"/>
        <v>41655.6032</v>
      </c>
      <c r="FN26" s="1">
        <f t="shared" si="17"/>
        <v>37388.4048</v>
      </c>
      <c r="FO26" s="1">
        <f t="shared" si="17"/>
        <v>35727.2956</v>
      </c>
      <c r="FP26" s="1">
        <f t="shared" si="17"/>
        <v>45059.48</v>
      </c>
      <c r="FQ26" s="1">
        <f t="shared" si="17"/>
        <v>43115.0972</v>
      </c>
      <c r="FR26" s="1">
        <f t="shared" si="17"/>
        <v>20235.6032</v>
      </c>
      <c r="FS26" s="1">
        <f t="shared" si="17"/>
        <v>41750.0972</v>
      </c>
      <c r="FT26" s="1">
        <f t="shared" si="17"/>
        <v>21569.0952</v>
      </c>
      <c r="FU26" s="1">
        <f t="shared" si="17"/>
        <v>15311.0992</v>
      </c>
      <c r="FV26" s="1">
        <f t="shared" si="17"/>
        <v>14479.504</v>
      </c>
      <c r="FW26" s="1">
        <f t="shared" si="17"/>
        <v>48313.6528</v>
      </c>
      <c r="FX26" s="1">
        <f t="shared" si="17"/>
        <v>46626.52</v>
      </c>
      <c r="FY26" s="1">
        <f t="shared" si="17"/>
        <v>51347.1012</v>
      </c>
      <c r="FZ26" s="1">
        <f t="shared" si="17"/>
        <v>49499.0952</v>
      </c>
      <c r="GA26" s="1">
        <f t="shared" si="17"/>
        <v>49788.9008</v>
      </c>
      <c r="GB26" s="1">
        <f t="shared" si="17"/>
        <v>50110.2044</v>
      </c>
      <c r="GC26" s="1">
        <f t="shared" si="17"/>
        <v>51269.3968</v>
      </c>
      <c r="GD26" s="1">
        <f t="shared" si="17"/>
        <v>51167.5536</v>
      </c>
      <c r="GE26" s="1">
        <f t="shared" si="17"/>
        <v>50093.4048</v>
      </c>
      <c r="GF26" s="1">
        <f t="shared" si="17"/>
        <v>45852.4464</v>
      </c>
      <c r="GG26" s="1">
        <f t="shared" si="17"/>
        <v>7935.9048</v>
      </c>
      <c r="GH26" s="1">
        <f t="shared" si="17"/>
        <v>8890.3452</v>
      </c>
      <c r="GI26" s="1">
        <f t="shared" si="17"/>
        <v>20670.3016</v>
      </c>
      <c r="GJ26" s="1">
        <f t="shared" si="17"/>
        <v>45061.7996</v>
      </c>
      <c r="GK26" s="1">
        <f t="shared" si="17"/>
        <v>8140430.6124</v>
      </c>
    </row>
    <row r="27" hidden="1" spans="1:193">
      <c r="A27" s="14" t="s">
        <v>406</v>
      </c>
      <c r="B27" s="9" t="s">
        <v>20</v>
      </c>
      <c r="C27" s="1">
        <v>43362</v>
      </c>
      <c r="D27" s="1">
        <v>45732</v>
      </c>
      <c r="E27" s="1">
        <v>32435</v>
      </c>
      <c r="F27" s="1">
        <v>25757</v>
      </c>
      <c r="G27" s="1">
        <v>49325</v>
      </c>
      <c r="H27" s="1">
        <v>48995</v>
      </c>
      <c r="I27" s="1">
        <v>50392</v>
      </c>
      <c r="J27" s="1">
        <v>32720</v>
      </c>
      <c r="K27" s="1">
        <v>46874</v>
      </c>
      <c r="L27" s="1">
        <v>41057</v>
      </c>
      <c r="M27" s="1">
        <v>17285</v>
      </c>
      <c r="N27" s="1">
        <v>44624</v>
      </c>
      <c r="O27" s="1">
        <v>42938</v>
      </c>
      <c r="P27" s="1">
        <v>43960</v>
      </c>
      <c r="Q27" s="1">
        <v>48193</v>
      </c>
      <c r="R27" s="1">
        <v>15557</v>
      </c>
      <c r="S27" s="1">
        <v>16849</v>
      </c>
      <c r="T27" s="1">
        <v>50572</v>
      </c>
      <c r="U27" s="1">
        <v>48923</v>
      </c>
      <c r="V27" s="1">
        <v>49302</v>
      </c>
      <c r="W27" s="1">
        <v>47737</v>
      </c>
      <c r="X27" s="1">
        <v>24270</v>
      </c>
      <c r="Y27" s="1">
        <v>15088</v>
      </c>
      <c r="Z27" s="1">
        <v>48305</v>
      </c>
      <c r="AA27" s="1">
        <v>45113</v>
      </c>
      <c r="AB27" s="1">
        <v>46228</v>
      </c>
      <c r="AC27" s="1">
        <v>43729</v>
      </c>
      <c r="AD27" s="1">
        <v>49484</v>
      </c>
      <c r="AE27" s="1">
        <v>45887</v>
      </c>
      <c r="AF27" s="1">
        <v>42170</v>
      </c>
      <c r="AG27" s="1">
        <v>45730</v>
      </c>
      <c r="AH27" s="1">
        <v>29954</v>
      </c>
      <c r="AI27" s="1">
        <v>40766</v>
      </c>
      <c r="AJ27" s="1">
        <v>44576</v>
      </c>
      <c r="AK27" s="1">
        <v>43850</v>
      </c>
      <c r="AL27" s="1">
        <v>46928</v>
      </c>
      <c r="AM27" s="1">
        <v>46871</v>
      </c>
      <c r="AN27" s="1">
        <v>46978</v>
      </c>
      <c r="AO27" s="1">
        <v>32964</v>
      </c>
      <c r="AP27" s="1">
        <v>47339</v>
      </c>
      <c r="AQ27" s="1">
        <v>22467</v>
      </c>
      <c r="AR27" s="1">
        <v>20011</v>
      </c>
      <c r="AS27" s="1">
        <v>30818</v>
      </c>
      <c r="AT27" s="1">
        <v>46684</v>
      </c>
      <c r="AU27" s="1">
        <v>44240</v>
      </c>
      <c r="AV27" s="1">
        <v>33358</v>
      </c>
      <c r="AW27" s="1">
        <v>12172</v>
      </c>
      <c r="AX27" s="1">
        <v>4944</v>
      </c>
      <c r="AY27" s="1">
        <v>32159</v>
      </c>
      <c r="AZ27" s="1">
        <v>37733</v>
      </c>
      <c r="BA27" s="1">
        <v>35425</v>
      </c>
      <c r="BB27" s="1">
        <v>46045</v>
      </c>
      <c r="BC27" s="1">
        <v>39871</v>
      </c>
      <c r="BD27" s="1">
        <v>37698</v>
      </c>
      <c r="BE27" s="1">
        <v>42516</v>
      </c>
      <c r="BF27" s="1">
        <v>50653</v>
      </c>
      <c r="BG27" s="1">
        <v>26773</v>
      </c>
      <c r="BH27" s="1">
        <v>49394</v>
      </c>
      <c r="BI27" s="1">
        <v>42929</v>
      </c>
      <c r="BJ27" s="1">
        <v>46819</v>
      </c>
      <c r="BK27" s="1">
        <v>49783</v>
      </c>
      <c r="BL27" s="1">
        <v>44300</v>
      </c>
      <c r="BM27" s="1">
        <v>47777</v>
      </c>
      <c r="BN27" s="1">
        <v>48721</v>
      </c>
      <c r="BO27" s="1">
        <v>21524</v>
      </c>
      <c r="BP27" s="1">
        <v>46184</v>
      </c>
      <c r="BQ27" s="1">
        <v>48054</v>
      </c>
      <c r="BR27" s="1">
        <v>43586</v>
      </c>
      <c r="BS27" s="1">
        <v>48700</v>
      </c>
      <c r="BT27" s="1">
        <v>48601</v>
      </c>
      <c r="BU27" s="1">
        <v>44816</v>
      </c>
      <c r="BV27" s="1">
        <v>31513</v>
      </c>
      <c r="BW27" s="1">
        <v>48100</v>
      </c>
      <c r="BX27" s="1">
        <v>47585</v>
      </c>
      <c r="BY27" s="1">
        <v>43088</v>
      </c>
      <c r="BZ27" s="1">
        <v>44143</v>
      </c>
      <c r="CA27" s="1">
        <v>37115</v>
      </c>
      <c r="CB27" s="1">
        <v>47717</v>
      </c>
      <c r="CC27" s="1">
        <v>48845</v>
      </c>
      <c r="CD27" s="1">
        <v>48421</v>
      </c>
      <c r="CE27" s="1">
        <v>42697</v>
      </c>
      <c r="CF27" s="1">
        <v>43345</v>
      </c>
      <c r="CG27" s="1">
        <v>48341</v>
      </c>
      <c r="CH27" s="1">
        <v>48686</v>
      </c>
      <c r="CI27" s="1">
        <v>13412</v>
      </c>
      <c r="CJ27" s="1">
        <v>45976</v>
      </c>
      <c r="CK27" s="1">
        <v>45456</v>
      </c>
      <c r="CL27" s="1">
        <v>45367</v>
      </c>
      <c r="CM27" s="1">
        <v>53572</v>
      </c>
      <c r="CN27" s="1">
        <v>25391</v>
      </c>
      <c r="CO27" s="1">
        <v>44119</v>
      </c>
      <c r="CP27" s="1">
        <v>47075</v>
      </c>
      <c r="CQ27" s="1">
        <v>48632</v>
      </c>
      <c r="CR27" s="1">
        <v>46892</v>
      </c>
      <c r="CS27" s="1">
        <v>53665</v>
      </c>
      <c r="CT27" s="1">
        <v>47162</v>
      </c>
      <c r="CU27" s="1">
        <v>49636</v>
      </c>
      <c r="CV27" s="1">
        <v>27414</v>
      </c>
      <c r="CW27" s="1">
        <v>41642</v>
      </c>
      <c r="CX27" s="1">
        <v>20720</v>
      </c>
      <c r="CY27" s="1">
        <v>15877</v>
      </c>
      <c r="CZ27" s="1">
        <v>24067</v>
      </c>
      <c r="DA27" s="1">
        <v>47339</v>
      </c>
      <c r="DB27" s="1">
        <v>9820</v>
      </c>
      <c r="DC27" s="1">
        <v>46837</v>
      </c>
      <c r="DD27" s="1">
        <v>45838</v>
      </c>
      <c r="DE27" s="1">
        <v>46544</v>
      </c>
      <c r="DF27" s="1">
        <v>44501</v>
      </c>
      <c r="DG27" s="1">
        <v>44916</v>
      </c>
      <c r="DH27" s="1">
        <v>45194</v>
      </c>
      <c r="DI27" s="1">
        <v>44754</v>
      </c>
      <c r="DJ27" s="1">
        <v>33733</v>
      </c>
      <c r="DK27" s="1">
        <v>23670</v>
      </c>
      <c r="DL27" s="1">
        <v>43122</v>
      </c>
      <c r="DM27" s="1">
        <v>45500</v>
      </c>
      <c r="DN27" s="1">
        <v>40039</v>
      </c>
      <c r="DO27" s="1">
        <v>44990</v>
      </c>
      <c r="DP27" s="1">
        <v>49862</v>
      </c>
      <c r="DQ27" s="1">
        <v>43559</v>
      </c>
      <c r="DR27" s="1">
        <v>45930</v>
      </c>
      <c r="DS27" s="1">
        <v>38110</v>
      </c>
      <c r="DT27" s="1">
        <v>45270</v>
      </c>
      <c r="DU27" s="1">
        <v>43420</v>
      </c>
      <c r="DV27" s="1">
        <v>39793</v>
      </c>
      <c r="DW27" s="1">
        <v>48652</v>
      </c>
      <c r="DX27" s="1">
        <v>47137</v>
      </c>
      <c r="DY27" s="1">
        <v>43489</v>
      </c>
      <c r="DZ27" s="1">
        <v>47636</v>
      </c>
      <c r="EA27" s="1">
        <v>45944</v>
      </c>
      <c r="EB27" s="1">
        <v>48259</v>
      </c>
      <c r="EC27" s="1">
        <v>17254</v>
      </c>
      <c r="ED27" s="1">
        <v>46690</v>
      </c>
      <c r="EE27" s="1">
        <v>46980</v>
      </c>
      <c r="EF27" s="1">
        <v>46016</v>
      </c>
      <c r="EG27" s="1">
        <v>49306</v>
      </c>
      <c r="EH27" s="1">
        <v>30154</v>
      </c>
      <c r="EI27" s="1">
        <v>50705</v>
      </c>
      <c r="EJ27" s="1">
        <v>47707</v>
      </c>
      <c r="EK27" s="1">
        <v>47218</v>
      </c>
      <c r="EL27" s="1">
        <v>48778</v>
      </c>
      <c r="EM27" s="1">
        <v>48436</v>
      </c>
      <c r="EN27" s="1">
        <v>49075</v>
      </c>
      <c r="EO27" s="1">
        <v>47446</v>
      </c>
      <c r="EP27" s="1">
        <v>42169</v>
      </c>
      <c r="EQ27" s="1">
        <v>45955</v>
      </c>
      <c r="ER27" s="1">
        <v>44098</v>
      </c>
      <c r="ES27" s="1">
        <v>44819</v>
      </c>
      <c r="ET27" s="1">
        <v>44120</v>
      </c>
      <c r="EU27" s="1">
        <v>32262</v>
      </c>
      <c r="EV27" s="1">
        <v>32164</v>
      </c>
      <c r="EW27" s="1">
        <v>38326</v>
      </c>
      <c r="EX27" s="1">
        <v>43268</v>
      </c>
      <c r="EY27" s="1">
        <v>42948</v>
      </c>
      <c r="EZ27" s="1">
        <v>44220</v>
      </c>
      <c r="FA27" s="1">
        <v>46217</v>
      </c>
      <c r="FB27" s="1">
        <v>42866</v>
      </c>
      <c r="FC27" s="1">
        <v>45091</v>
      </c>
      <c r="FD27" s="1">
        <v>45283</v>
      </c>
      <c r="FE27" s="1">
        <v>44077</v>
      </c>
      <c r="FF27" s="1">
        <v>42658</v>
      </c>
      <c r="FG27" s="1">
        <v>46278</v>
      </c>
      <c r="FH27" s="1">
        <v>44272</v>
      </c>
      <c r="FI27" s="1">
        <v>42590</v>
      </c>
      <c r="FJ27" s="1">
        <v>23642</v>
      </c>
      <c r="FK27" s="1">
        <v>43966</v>
      </c>
      <c r="FL27" s="1">
        <v>38371</v>
      </c>
      <c r="FM27" s="1">
        <v>43441</v>
      </c>
      <c r="FN27" s="1">
        <v>34318</v>
      </c>
      <c r="FO27" s="1">
        <v>39862</v>
      </c>
      <c r="FP27" s="1">
        <v>38743</v>
      </c>
      <c r="FQ27" s="1">
        <v>35843</v>
      </c>
      <c r="FR27" s="1">
        <v>32233</v>
      </c>
      <c r="FS27" s="1">
        <v>39870</v>
      </c>
      <c r="FT27" s="1">
        <v>40586</v>
      </c>
      <c r="FU27" s="1">
        <v>14114</v>
      </c>
      <c r="FV27" s="1">
        <v>13478</v>
      </c>
      <c r="FW27" s="1">
        <v>45575</v>
      </c>
      <c r="FX27" s="1">
        <v>42188</v>
      </c>
      <c r="FY27" s="1">
        <v>50266</v>
      </c>
      <c r="FZ27" s="1">
        <v>33535</v>
      </c>
      <c r="GA27" s="1">
        <v>50336</v>
      </c>
      <c r="GB27" s="1">
        <v>39862</v>
      </c>
      <c r="GC27" s="1">
        <v>39023</v>
      </c>
      <c r="GD27" s="1">
        <v>50524</v>
      </c>
      <c r="GE27" s="1">
        <v>51181</v>
      </c>
      <c r="GF27" s="1">
        <v>50592</v>
      </c>
      <c r="GG27" s="1">
        <v>30584</v>
      </c>
      <c r="GH27" s="1">
        <v>8870</v>
      </c>
      <c r="GI27" s="1">
        <v>18885</v>
      </c>
      <c r="GJ27" s="1">
        <v>44879</v>
      </c>
      <c r="GK27" s="1">
        <f t="shared" ref="GK27:GK30" si="18">SUM(C27:GJ27)</f>
        <v>7717316</v>
      </c>
    </row>
    <row r="28" spans="1:193">
      <c r="A28" s="14"/>
      <c r="B28" s="9" t="s">
        <v>21</v>
      </c>
      <c r="C28" s="1">
        <v>15801.11</v>
      </c>
      <c r="D28" s="1">
        <v>16664.74</v>
      </c>
      <c r="E28" s="1">
        <v>11819.31</v>
      </c>
      <c r="F28" s="1">
        <v>9385.85</v>
      </c>
      <c r="G28" s="1">
        <v>17974.03</v>
      </c>
      <c r="H28" s="1">
        <v>17853.78</v>
      </c>
      <c r="I28" s="1">
        <v>18362.84</v>
      </c>
      <c r="J28" s="1">
        <v>11923.17</v>
      </c>
      <c r="K28" s="1">
        <v>17080.89</v>
      </c>
      <c r="L28" s="1">
        <v>14961.17</v>
      </c>
      <c r="M28" s="1">
        <v>6298.65</v>
      </c>
      <c r="N28" s="1">
        <v>16260.99</v>
      </c>
      <c r="O28" s="1">
        <v>15646.61</v>
      </c>
      <c r="P28" s="1">
        <v>16019.02</v>
      </c>
      <c r="Q28" s="1">
        <v>17561.53</v>
      </c>
      <c r="R28" s="1">
        <v>5668.97</v>
      </c>
      <c r="S28" s="1">
        <v>6139.78</v>
      </c>
      <c r="T28" s="1">
        <v>18428.44</v>
      </c>
      <c r="U28" s="1">
        <v>17827.54</v>
      </c>
      <c r="V28" s="1">
        <v>17965.65</v>
      </c>
      <c r="W28" s="1">
        <v>17395.36</v>
      </c>
      <c r="X28" s="1">
        <v>8843.99</v>
      </c>
      <c r="Y28" s="1">
        <v>5498.07</v>
      </c>
      <c r="Z28" s="1">
        <v>17602.34</v>
      </c>
      <c r="AA28" s="1">
        <v>16439.18</v>
      </c>
      <c r="AB28" s="1">
        <v>16845.48</v>
      </c>
      <c r="AC28" s="1">
        <v>15934.85</v>
      </c>
      <c r="AD28" s="1">
        <v>18031.97</v>
      </c>
      <c r="AE28" s="1">
        <v>16721.22</v>
      </c>
      <c r="AF28" s="1">
        <v>15366.75</v>
      </c>
      <c r="AG28" s="1">
        <v>16664.01</v>
      </c>
      <c r="AH28" s="1">
        <v>10915.24</v>
      </c>
      <c r="AI28" s="1">
        <v>14855.13</v>
      </c>
      <c r="AJ28" s="1">
        <v>16243.49</v>
      </c>
      <c r="AK28" s="1">
        <v>15978.94</v>
      </c>
      <c r="AL28" s="1">
        <v>17100.56</v>
      </c>
      <c r="AM28" s="1">
        <v>17079.79</v>
      </c>
      <c r="AN28" s="1">
        <v>17118.78</v>
      </c>
      <c r="AO28" s="1">
        <v>12012.08</v>
      </c>
      <c r="AP28" s="1">
        <v>17250.33</v>
      </c>
      <c r="AQ28" s="1">
        <v>8186.97</v>
      </c>
      <c r="AR28" s="1">
        <v>7292.01</v>
      </c>
      <c r="AS28" s="1">
        <v>11230.08</v>
      </c>
      <c r="AT28" s="1">
        <v>17011.65</v>
      </c>
      <c r="AU28" s="1">
        <v>16121.06</v>
      </c>
      <c r="AV28" s="1">
        <v>12155.66</v>
      </c>
      <c r="AW28" s="1">
        <v>4435.48</v>
      </c>
      <c r="AX28" s="1">
        <v>1801.59</v>
      </c>
      <c r="AY28" s="1">
        <v>11718.74</v>
      </c>
      <c r="AZ28" s="1">
        <v>13749.91</v>
      </c>
      <c r="BA28" s="1">
        <v>12908.87</v>
      </c>
      <c r="BB28" s="1">
        <v>16778.8</v>
      </c>
      <c r="BC28" s="1">
        <v>14528.99</v>
      </c>
      <c r="BD28" s="1">
        <v>13737.15</v>
      </c>
      <c r="BE28" s="1">
        <v>15492.83</v>
      </c>
      <c r="BF28" s="1">
        <v>18457.95</v>
      </c>
      <c r="BG28" s="1">
        <v>9756.08</v>
      </c>
      <c r="BH28" s="1">
        <v>17999.17</v>
      </c>
      <c r="BI28" s="1">
        <v>15643.33</v>
      </c>
      <c r="BJ28" s="1">
        <v>17060.84</v>
      </c>
      <c r="BK28" s="1">
        <v>18140.93</v>
      </c>
      <c r="BL28" s="1">
        <v>16142.92</v>
      </c>
      <c r="BM28" s="1">
        <v>17409.94</v>
      </c>
      <c r="BN28" s="1">
        <v>17753.93</v>
      </c>
      <c r="BO28" s="1">
        <v>7843.35</v>
      </c>
      <c r="BP28" s="1">
        <v>16829.45</v>
      </c>
      <c r="BQ28" s="1">
        <v>17510.88</v>
      </c>
      <c r="BR28" s="1">
        <v>15882.74</v>
      </c>
      <c r="BS28" s="1">
        <v>17746.28</v>
      </c>
      <c r="BT28" s="1">
        <v>17710.2</v>
      </c>
      <c r="BU28" s="1">
        <v>16330.95</v>
      </c>
      <c r="BV28" s="1">
        <v>11483.34</v>
      </c>
      <c r="BW28" s="1">
        <v>17527.64</v>
      </c>
      <c r="BX28" s="1">
        <v>17339.97</v>
      </c>
      <c r="BY28" s="1">
        <v>15701.27</v>
      </c>
      <c r="BZ28" s="1">
        <v>16085.71</v>
      </c>
      <c r="CA28" s="1">
        <v>13524.71</v>
      </c>
      <c r="CB28" s="1">
        <v>17388.07</v>
      </c>
      <c r="CC28" s="1">
        <v>17799.12</v>
      </c>
      <c r="CD28" s="1">
        <v>17644.61</v>
      </c>
      <c r="CE28" s="1">
        <v>15558.79</v>
      </c>
      <c r="CF28" s="1">
        <v>15794.92</v>
      </c>
      <c r="CG28" s="1">
        <v>17615.46</v>
      </c>
      <c r="CH28" s="1">
        <v>17741.18</v>
      </c>
      <c r="CI28" s="1">
        <v>4887.33</v>
      </c>
      <c r="CJ28" s="1">
        <v>16753.65</v>
      </c>
      <c r="CK28" s="1">
        <v>16564.17</v>
      </c>
      <c r="CL28" s="1">
        <v>16531.73</v>
      </c>
      <c r="CM28" s="1">
        <v>19521.64</v>
      </c>
      <c r="CN28" s="1">
        <v>9252.48</v>
      </c>
      <c r="CO28" s="1">
        <v>16076.96</v>
      </c>
      <c r="CP28" s="1">
        <v>17154.13</v>
      </c>
      <c r="CQ28" s="1">
        <v>17721.5</v>
      </c>
      <c r="CR28" s="1">
        <v>17087.44</v>
      </c>
      <c r="CS28" s="1">
        <v>19555.53</v>
      </c>
      <c r="CT28" s="1">
        <v>17185.83</v>
      </c>
      <c r="CU28" s="1">
        <v>18087.36</v>
      </c>
      <c r="CV28" s="1">
        <v>9989.66</v>
      </c>
      <c r="CW28" s="1">
        <v>15174.34</v>
      </c>
      <c r="CX28" s="1">
        <v>7550.37</v>
      </c>
      <c r="CY28" s="1">
        <v>5785.58</v>
      </c>
      <c r="CZ28" s="1">
        <v>8770.01</v>
      </c>
      <c r="DA28" s="1">
        <v>17250.33</v>
      </c>
      <c r="DB28" s="1">
        <v>3578.41</v>
      </c>
      <c r="DC28" s="1">
        <v>17067.4</v>
      </c>
      <c r="DD28" s="1">
        <v>16703.37</v>
      </c>
      <c r="DE28" s="1">
        <v>16960.63</v>
      </c>
      <c r="DF28" s="1">
        <v>16216.16</v>
      </c>
      <c r="DG28" s="1">
        <v>16367.39</v>
      </c>
      <c r="DH28" s="1">
        <v>16468.69</v>
      </c>
      <c r="DI28" s="1">
        <v>16308.36</v>
      </c>
      <c r="DJ28" s="1">
        <v>12292.31</v>
      </c>
      <c r="DK28" s="1">
        <v>8625.35</v>
      </c>
      <c r="DL28" s="1">
        <v>15713.66</v>
      </c>
      <c r="DM28" s="1">
        <v>16580.2</v>
      </c>
      <c r="DN28" s="1">
        <v>14590.21</v>
      </c>
      <c r="DO28" s="1">
        <v>16394.36</v>
      </c>
      <c r="DP28" s="1">
        <v>18169.71</v>
      </c>
      <c r="DQ28" s="1">
        <v>15872.9</v>
      </c>
      <c r="DR28" s="1">
        <v>16736.89</v>
      </c>
      <c r="DS28" s="1">
        <v>13887.28</v>
      </c>
      <c r="DT28" s="1">
        <v>16496.39</v>
      </c>
      <c r="DU28" s="1">
        <v>15822.25</v>
      </c>
      <c r="DV28" s="1">
        <v>14500.57</v>
      </c>
      <c r="DW28" s="1">
        <v>17728.79</v>
      </c>
      <c r="DX28" s="1">
        <v>17176.72</v>
      </c>
      <c r="DY28" s="1">
        <v>15847.39</v>
      </c>
      <c r="DZ28" s="1">
        <v>17358.56</v>
      </c>
      <c r="EA28" s="1">
        <v>16741.99</v>
      </c>
      <c r="EB28" s="1">
        <v>17585.58</v>
      </c>
      <c r="EC28" s="1">
        <v>6287.36</v>
      </c>
      <c r="ED28" s="1">
        <v>17013.84</v>
      </c>
      <c r="EE28" s="1">
        <v>17119.51</v>
      </c>
      <c r="EF28" s="1">
        <v>16768.23</v>
      </c>
      <c r="EG28" s="1">
        <v>17967.11</v>
      </c>
      <c r="EH28" s="1">
        <v>10988.12</v>
      </c>
      <c r="EI28" s="1">
        <v>18476.9</v>
      </c>
      <c r="EJ28" s="1">
        <v>17384.43</v>
      </c>
      <c r="EK28" s="1">
        <v>17206.24</v>
      </c>
      <c r="EL28" s="1">
        <v>17774.7</v>
      </c>
      <c r="EM28" s="1">
        <v>17650.08</v>
      </c>
      <c r="EN28" s="1">
        <v>17882.93</v>
      </c>
      <c r="EO28" s="1">
        <v>17289.32</v>
      </c>
      <c r="EP28" s="1">
        <v>15366.38</v>
      </c>
      <c r="EQ28" s="1">
        <v>16746</v>
      </c>
      <c r="ER28" s="1">
        <v>16069.31</v>
      </c>
      <c r="ES28" s="1">
        <v>16332.04</v>
      </c>
      <c r="ET28" s="1">
        <v>16077.33</v>
      </c>
      <c r="EU28" s="1">
        <v>11756.27</v>
      </c>
      <c r="EV28" s="1">
        <v>11720.56</v>
      </c>
      <c r="EW28" s="1">
        <v>13965.99</v>
      </c>
      <c r="EX28" s="1">
        <v>15766.86</v>
      </c>
      <c r="EY28" s="1">
        <v>15650.25</v>
      </c>
      <c r="EZ28" s="1">
        <v>16113.77</v>
      </c>
      <c r="FA28" s="1">
        <v>16841.47</v>
      </c>
      <c r="FB28" s="1">
        <v>15620.37</v>
      </c>
      <c r="FC28" s="1">
        <v>16431.16</v>
      </c>
      <c r="FD28" s="1">
        <v>16501.13</v>
      </c>
      <c r="FE28" s="1">
        <v>16061.66</v>
      </c>
      <c r="FF28" s="1">
        <v>15544.58</v>
      </c>
      <c r="FG28" s="1">
        <v>16863.7</v>
      </c>
      <c r="FH28" s="1">
        <v>16132.72</v>
      </c>
      <c r="FI28" s="1">
        <v>15519.8</v>
      </c>
      <c r="FJ28" s="1">
        <v>8615.14</v>
      </c>
      <c r="FK28" s="1">
        <v>16021.21</v>
      </c>
      <c r="FL28" s="1">
        <v>13982.39</v>
      </c>
      <c r="FM28" s="1">
        <v>15829.9</v>
      </c>
      <c r="FN28" s="1">
        <v>12505.48</v>
      </c>
      <c r="FO28" s="1">
        <v>14525.71</v>
      </c>
      <c r="FP28" s="1">
        <v>14117.95</v>
      </c>
      <c r="FQ28" s="1">
        <v>13061.19</v>
      </c>
      <c r="FR28" s="1">
        <v>11745.71</v>
      </c>
      <c r="FS28" s="1">
        <v>14528.63</v>
      </c>
      <c r="FT28" s="1">
        <v>14789.54</v>
      </c>
      <c r="FU28" s="1">
        <v>5143.14</v>
      </c>
      <c r="FV28" s="1">
        <v>4911.38</v>
      </c>
      <c r="FW28" s="1">
        <v>16607.53</v>
      </c>
      <c r="FX28" s="1">
        <v>15373.31</v>
      </c>
      <c r="FY28" s="1">
        <v>18316.93</v>
      </c>
      <c r="FZ28" s="1">
        <v>12220.15</v>
      </c>
      <c r="GA28" s="1">
        <v>18342.44</v>
      </c>
      <c r="GB28" s="1">
        <v>14525.71</v>
      </c>
      <c r="GC28" s="1">
        <v>14219.98</v>
      </c>
      <c r="GD28" s="1">
        <v>18410.95</v>
      </c>
      <c r="GE28" s="1">
        <v>18650.36</v>
      </c>
      <c r="GF28" s="1">
        <v>18435.72</v>
      </c>
      <c r="GG28" s="1">
        <v>11144.81</v>
      </c>
      <c r="GH28" s="1">
        <v>3232.23</v>
      </c>
      <c r="GI28" s="1">
        <v>6881.69</v>
      </c>
      <c r="GJ28" s="1">
        <v>16353.91</v>
      </c>
      <c r="GK28" s="1">
        <f t="shared" si="18"/>
        <v>2812189.92</v>
      </c>
    </row>
    <row r="29" spans="1:193">
      <c r="A29" s="14"/>
      <c r="B29" s="9" t="s">
        <v>404</v>
      </c>
      <c r="C29" s="1">
        <v>8672.4</v>
      </c>
      <c r="D29" s="1">
        <v>9146.4</v>
      </c>
      <c r="E29" s="1">
        <v>6487</v>
      </c>
      <c r="F29" s="1">
        <v>5151.4</v>
      </c>
      <c r="G29" s="1">
        <v>9865</v>
      </c>
      <c r="H29" s="1">
        <v>9799</v>
      </c>
      <c r="I29" s="1">
        <v>10078.4</v>
      </c>
      <c r="J29" s="1">
        <v>6544</v>
      </c>
      <c r="K29" s="1">
        <v>9374.8</v>
      </c>
      <c r="L29" s="1">
        <v>8211.4</v>
      </c>
      <c r="M29" s="1">
        <v>3457</v>
      </c>
      <c r="N29" s="1">
        <v>8924.8</v>
      </c>
      <c r="O29" s="1">
        <v>8587.6</v>
      </c>
      <c r="P29" s="1">
        <v>8792</v>
      </c>
      <c r="Q29" s="1">
        <v>9638.6</v>
      </c>
      <c r="R29" s="1">
        <v>3111.4</v>
      </c>
      <c r="S29" s="1">
        <v>3369.8</v>
      </c>
      <c r="T29" s="1">
        <v>10114.4</v>
      </c>
      <c r="U29" s="1">
        <v>9784.6</v>
      </c>
      <c r="V29" s="1">
        <v>9860.4</v>
      </c>
      <c r="W29" s="1">
        <v>9547.4</v>
      </c>
      <c r="X29" s="1">
        <v>4854</v>
      </c>
      <c r="Y29" s="1">
        <v>3017.6</v>
      </c>
      <c r="Z29" s="1">
        <v>9661</v>
      </c>
      <c r="AA29" s="1">
        <v>9022.6</v>
      </c>
      <c r="AB29" s="1">
        <v>9245.6</v>
      </c>
      <c r="AC29" s="1">
        <v>8745.8</v>
      </c>
      <c r="AD29" s="1">
        <v>9896.8</v>
      </c>
      <c r="AE29" s="1">
        <v>9177.4</v>
      </c>
      <c r="AF29" s="1">
        <v>8434</v>
      </c>
      <c r="AG29" s="1">
        <v>9146</v>
      </c>
      <c r="AH29" s="1">
        <v>5990.8</v>
      </c>
      <c r="AI29" s="1">
        <v>8153.2</v>
      </c>
      <c r="AJ29" s="1">
        <v>8915.2</v>
      </c>
      <c r="AK29" s="1">
        <v>8770</v>
      </c>
      <c r="AL29" s="1">
        <v>9385.6</v>
      </c>
      <c r="AM29" s="1">
        <v>9374.2</v>
      </c>
      <c r="AN29" s="1">
        <v>9395.6</v>
      </c>
      <c r="AO29" s="1">
        <v>6592.8</v>
      </c>
      <c r="AP29" s="1">
        <v>9467.8</v>
      </c>
      <c r="AQ29" s="1">
        <v>4493.4</v>
      </c>
      <c r="AR29" s="1">
        <v>4002.2</v>
      </c>
      <c r="AS29" s="1">
        <v>6163.6</v>
      </c>
      <c r="AT29" s="1">
        <v>9336.8</v>
      </c>
      <c r="AU29" s="1">
        <v>8848</v>
      </c>
      <c r="AV29" s="1">
        <v>6671.6</v>
      </c>
      <c r="AW29" s="1">
        <v>2434.4</v>
      </c>
      <c r="AX29" s="1">
        <v>988.8</v>
      </c>
      <c r="AY29" s="1">
        <v>6431.8</v>
      </c>
      <c r="AZ29" s="1">
        <v>7546.6</v>
      </c>
      <c r="BA29" s="1">
        <v>7085</v>
      </c>
      <c r="BB29" s="1">
        <v>9209</v>
      </c>
      <c r="BC29" s="1">
        <v>7974.2</v>
      </c>
      <c r="BD29" s="1">
        <v>7539.6</v>
      </c>
      <c r="BE29" s="1">
        <v>8503.2</v>
      </c>
      <c r="BF29" s="1">
        <v>10130.6</v>
      </c>
      <c r="BG29" s="1">
        <v>5354.6</v>
      </c>
      <c r="BH29" s="1">
        <v>9878.8</v>
      </c>
      <c r="BI29" s="1">
        <v>8585.8</v>
      </c>
      <c r="BJ29" s="1">
        <v>9363.8</v>
      </c>
      <c r="BK29" s="1">
        <v>9956.6</v>
      </c>
      <c r="BL29" s="1">
        <v>8860</v>
      </c>
      <c r="BM29" s="1">
        <v>9555.4</v>
      </c>
      <c r="BN29" s="1">
        <v>9744.2</v>
      </c>
      <c r="BO29" s="1">
        <v>4304.8</v>
      </c>
      <c r="BP29" s="1">
        <v>9236.8</v>
      </c>
      <c r="BQ29" s="1">
        <v>9610.8</v>
      </c>
      <c r="BR29" s="1">
        <v>8717.2</v>
      </c>
      <c r="BS29" s="1">
        <v>9740</v>
      </c>
      <c r="BT29" s="1">
        <v>9720.2</v>
      </c>
      <c r="BU29" s="1">
        <v>8963.2</v>
      </c>
      <c r="BV29" s="1">
        <v>6302.6</v>
      </c>
      <c r="BW29" s="1">
        <v>9620</v>
      </c>
      <c r="BX29" s="1">
        <v>9517</v>
      </c>
      <c r="BY29" s="1">
        <v>8617.6</v>
      </c>
      <c r="BZ29" s="1">
        <v>8828.6</v>
      </c>
      <c r="CA29" s="1">
        <v>7423</v>
      </c>
      <c r="CB29" s="1">
        <v>9543.4</v>
      </c>
      <c r="CC29" s="1">
        <v>9769</v>
      </c>
      <c r="CD29" s="1">
        <v>9684.2</v>
      </c>
      <c r="CE29" s="1">
        <v>8539.4</v>
      </c>
      <c r="CF29" s="1">
        <v>8669</v>
      </c>
      <c r="CG29" s="1">
        <v>9668.2</v>
      </c>
      <c r="CH29" s="1">
        <v>9737.2</v>
      </c>
      <c r="CI29" s="1">
        <v>2682.4</v>
      </c>
      <c r="CJ29" s="1">
        <v>9195.2</v>
      </c>
      <c r="CK29" s="1">
        <v>9091.2</v>
      </c>
      <c r="CL29" s="1">
        <v>9073.4</v>
      </c>
      <c r="CM29" s="1">
        <v>10714.4</v>
      </c>
      <c r="CN29" s="1">
        <v>5078.2</v>
      </c>
      <c r="CO29" s="1">
        <v>8823.8</v>
      </c>
      <c r="CP29" s="1">
        <v>9415</v>
      </c>
      <c r="CQ29" s="1">
        <v>9726.4</v>
      </c>
      <c r="CR29" s="1">
        <v>9378.4</v>
      </c>
      <c r="CS29" s="1">
        <v>10733</v>
      </c>
      <c r="CT29" s="1">
        <v>9432.4</v>
      </c>
      <c r="CU29" s="1">
        <v>9927.2</v>
      </c>
      <c r="CV29" s="1">
        <v>5482.8</v>
      </c>
      <c r="CW29" s="1">
        <v>8328.4</v>
      </c>
      <c r="CX29" s="1">
        <v>4144</v>
      </c>
      <c r="CY29" s="1">
        <v>3175.4</v>
      </c>
      <c r="CZ29" s="1">
        <v>4813.4</v>
      </c>
      <c r="DA29" s="1">
        <v>9467.8</v>
      </c>
      <c r="DB29" s="1">
        <v>1964</v>
      </c>
      <c r="DC29" s="1">
        <v>9367.4</v>
      </c>
      <c r="DD29" s="1">
        <v>9167.6</v>
      </c>
      <c r="DE29" s="1">
        <v>9308.8</v>
      </c>
      <c r="DF29" s="1">
        <v>8900.2</v>
      </c>
      <c r="DG29" s="1">
        <v>8983.2</v>
      </c>
      <c r="DH29" s="1">
        <v>9038.8</v>
      </c>
      <c r="DI29" s="1">
        <v>8950.8</v>
      </c>
      <c r="DJ29" s="1">
        <v>6746.6</v>
      </c>
      <c r="DK29" s="1">
        <v>4734</v>
      </c>
      <c r="DL29" s="1">
        <v>8624.4</v>
      </c>
      <c r="DM29" s="1">
        <v>9100</v>
      </c>
      <c r="DN29" s="1">
        <v>8007.8</v>
      </c>
      <c r="DO29" s="1">
        <v>8998</v>
      </c>
      <c r="DP29" s="1">
        <v>9972.4</v>
      </c>
      <c r="DQ29" s="1">
        <v>8711.8</v>
      </c>
      <c r="DR29" s="1">
        <v>9186</v>
      </c>
      <c r="DS29" s="1">
        <v>7622</v>
      </c>
      <c r="DT29" s="1">
        <v>9054</v>
      </c>
      <c r="DU29" s="1">
        <v>8684</v>
      </c>
      <c r="DV29" s="1">
        <v>7958.6</v>
      </c>
      <c r="DW29" s="1">
        <v>9730.4</v>
      </c>
      <c r="DX29" s="1">
        <v>9427.4</v>
      </c>
      <c r="DY29" s="1">
        <v>8697.8</v>
      </c>
      <c r="DZ29" s="1">
        <v>9527.2</v>
      </c>
      <c r="EA29" s="1">
        <v>9188.8</v>
      </c>
      <c r="EB29" s="1">
        <v>9651.8</v>
      </c>
      <c r="EC29" s="1">
        <v>3450.8</v>
      </c>
      <c r="ED29" s="1">
        <v>9338</v>
      </c>
      <c r="EE29" s="1">
        <v>9396</v>
      </c>
      <c r="EF29" s="1">
        <v>9203.2</v>
      </c>
      <c r="EG29" s="1">
        <v>9861.2</v>
      </c>
      <c r="EH29" s="1">
        <v>6030.8</v>
      </c>
      <c r="EI29" s="1">
        <v>10141</v>
      </c>
      <c r="EJ29" s="1">
        <v>9541.4</v>
      </c>
      <c r="EK29" s="1">
        <v>9443.6</v>
      </c>
      <c r="EL29" s="1">
        <v>9755.6</v>
      </c>
      <c r="EM29" s="1">
        <v>9687.2</v>
      </c>
      <c r="EN29" s="1">
        <v>9815</v>
      </c>
      <c r="EO29" s="1">
        <v>9489.2</v>
      </c>
      <c r="EP29" s="1">
        <v>8433.8</v>
      </c>
      <c r="EQ29" s="1">
        <v>9191</v>
      </c>
      <c r="ER29" s="1">
        <v>8819.6</v>
      </c>
      <c r="ES29" s="1">
        <v>8963.8</v>
      </c>
      <c r="ET29" s="1">
        <v>8824</v>
      </c>
      <c r="EU29" s="1">
        <v>6452.4</v>
      </c>
      <c r="EV29" s="1">
        <v>6432.8</v>
      </c>
      <c r="EW29" s="1">
        <v>7665.2</v>
      </c>
      <c r="EX29" s="1">
        <v>8653.6</v>
      </c>
      <c r="EY29" s="1">
        <v>8589.6</v>
      </c>
      <c r="EZ29" s="1">
        <v>8844</v>
      </c>
      <c r="FA29" s="1">
        <v>9243.4</v>
      </c>
      <c r="FB29" s="1">
        <v>8573.2</v>
      </c>
      <c r="FC29" s="1">
        <v>9018.2</v>
      </c>
      <c r="FD29" s="1">
        <v>9056.6</v>
      </c>
      <c r="FE29" s="1">
        <v>8815.4</v>
      </c>
      <c r="FF29" s="1">
        <v>8531.6</v>
      </c>
      <c r="FG29" s="1">
        <v>9255.6</v>
      </c>
      <c r="FH29" s="1">
        <v>8854.4</v>
      </c>
      <c r="FI29" s="1">
        <v>8518</v>
      </c>
      <c r="FJ29" s="1">
        <v>4728.4</v>
      </c>
      <c r="FK29" s="1">
        <v>8793.2</v>
      </c>
      <c r="FL29" s="1">
        <v>7674.2</v>
      </c>
      <c r="FM29" s="1">
        <v>8688.2</v>
      </c>
      <c r="FN29" s="1">
        <v>6863.6</v>
      </c>
      <c r="FO29" s="1">
        <v>7972.4</v>
      </c>
      <c r="FP29" s="1">
        <v>7748.6</v>
      </c>
      <c r="FQ29" s="1">
        <v>7168.6</v>
      </c>
      <c r="FR29" s="1">
        <v>6446.6</v>
      </c>
      <c r="FS29" s="1">
        <v>7974</v>
      </c>
      <c r="FT29" s="1">
        <v>8117.2</v>
      </c>
      <c r="FU29" s="1">
        <v>2822.8</v>
      </c>
      <c r="FV29" s="1">
        <v>2695.6</v>
      </c>
      <c r="FW29" s="1">
        <v>9115</v>
      </c>
      <c r="FX29" s="1">
        <v>8437.6</v>
      </c>
      <c r="FY29" s="1">
        <v>10053.2</v>
      </c>
      <c r="FZ29" s="1">
        <v>6707</v>
      </c>
      <c r="GA29" s="1">
        <v>10067.2</v>
      </c>
      <c r="GB29" s="1">
        <v>7972.4</v>
      </c>
      <c r="GC29" s="1">
        <v>7804.6</v>
      </c>
      <c r="GD29" s="1">
        <v>10104.8</v>
      </c>
      <c r="GE29" s="1">
        <v>10236.2</v>
      </c>
      <c r="GF29" s="1">
        <v>10118.4</v>
      </c>
      <c r="GG29" s="1">
        <v>6116.8</v>
      </c>
      <c r="GH29" s="1">
        <v>1774</v>
      </c>
      <c r="GI29" s="1">
        <v>3777</v>
      </c>
      <c r="GJ29" s="1">
        <v>8975.8</v>
      </c>
      <c r="GK29" s="1">
        <f t="shared" si="18"/>
        <v>1543463.2</v>
      </c>
    </row>
    <row r="30" spans="1:193">
      <c r="A30" s="14"/>
      <c r="B30" s="9" t="s">
        <v>22</v>
      </c>
      <c r="C30" s="1">
        <v>26693.65</v>
      </c>
      <c r="D30" s="1">
        <v>28152.62</v>
      </c>
      <c r="E30" s="1">
        <v>15750.436</v>
      </c>
      <c r="F30" s="1">
        <v>12507.5992</v>
      </c>
      <c r="G30" s="1">
        <v>23952.22</v>
      </c>
      <c r="H30" s="1">
        <v>23791.972</v>
      </c>
      <c r="I30" s="1">
        <v>24470.3552</v>
      </c>
      <c r="J30" s="1">
        <v>15888.832</v>
      </c>
      <c r="K30" s="1">
        <v>22762.0144</v>
      </c>
      <c r="L30" s="1">
        <v>19937.2792</v>
      </c>
      <c r="M30" s="1">
        <v>8393.596</v>
      </c>
      <c r="N30" s="1">
        <v>27470.53</v>
      </c>
      <c r="O30" s="1">
        <v>26432.63</v>
      </c>
      <c r="P30" s="1">
        <v>27061.78</v>
      </c>
      <c r="Q30" s="1">
        <v>29667.61</v>
      </c>
      <c r="R30" s="1">
        <v>7554.4792</v>
      </c>
      <c r="S30" s="1">
        <v>8181.8744</v>
      </c>
      <c r="T30" s="1">
        <v>24557.7632</v>
      </c>
      <c r="U30" s="1">
        <v>23757.0088</v>
      </c>
      <c r="V30" s="1">
        <v>23941.0512</v>
      </c>
      <c r="W30" s="1">
        <v>23181.0872</v>
      </c>
      <c r="X30" s="1">
        <v>11785.512</v>
      </c>
      <c r="Y30" s="1">
        <v>7326.7328</v>
      </c>
      <c r="Z30" s="1">
        <v>23456.908</v>
      </c>
      <c r="AA30" s="1">
        <v>27771.56</v>
      </c>
      <c r="AB30" s="1">
        <v>28457.96</v>
      </c>
      <c r="AC30" s="1">
        <v>26919.57</v>
      </c>
      <c r="AD30" s="1">
        <v>30462.35</v>
      </c>
      <c r="AE30" s="1">
        <v>28248.04</v>
      </c>
      <c r="AF30" s="1">
        <v>25959.85</v>
      </c>
      <c r="AG30" s="1">
        <v>28151.39</v>
      </c>
      <c r="AH30" s="1">
        <v>18439.68</v>
      </c>
      <c r="AI30" s="1">
        <v>19795.9696</v>
      </c>
      <c r="AJ30" s="1">
        <v>21646.1056</v>
      </c>
      <c r="AK30" s="1">
        <v>21293.56</v>
      </c>
      <c r="AL30" s="1">
        <v>22788.2368</v>
      </c>
      <c r="AM30" s="1">
        <v>22760.5576</v>
      </c>
      <c r="AN30" s="1">
        <v>22812.5168</v>
      </c>
      <c r="AO30" s="1">
        <v>16007.3184</v>
      </c>
      <c r="AP30" s="1">
        <v>22987.8184</v>
      </c>
      <c r="AQ30" s="1">
        <v>10909.9752</v>
      </c>
      <c r="AR30" s="1">
        <v>9717.3416</v>
      </c>
      <c r="AS30" s="1">
        <v>14965.2208</v>
      </c>
      <c r="AT30" s="1">
        <v>22669.7504</v>
      </c>
      <c r="AU30" s="1">
        <v>21482.944</v>
      </c>
      <c r="AV30" s="1">
        <v>16198.6448</v>
      </c>
      <c r="AW30" s="1">
        <v>5910.7232</v>
      </c>
      <c r="AX30" s="1">
        <v>2400.8064</v>
      </c>
      <c r="AY30" s="1">
        <v>15616.4104</v>
      </c>
      <c r="AZ30" s="1">
        <v>18323.1448</v>
      </c>
      <c r="BA30" s="1">
        <v>17202.38</v>
      </c>
      <c r="BB30" s="1">
        <v>22359.452</v>
      </c>
      <c r="BC30" s="1">
        <v>19361.3576</v>
      </c>
      <c r="BD30" s="1">
        <v>18306.1488</v>
      </c>
      <c r="BE30" s="1">
        <v>20645.7696</v>
      </c>
      <c r="BF30" s="1">
        <v>24597.0968</v>
      </c>
      <c r="BG30" s="1">
        <v>13000.9688</v>
      </c>
      <c r="BH30" s="1">
        <v>23985.7264</v>
      </c>
      <c r="BI30" s="1">
        <v>20846.3224</v>
      </c>
      <c r="BJ30" s="1">
        <v>22735.3064</v>
      </c>
      <c r="BK30" s="1">
        <v>24174.6248</v>
      </c>
      <c r="BL30" s="1">
        <v>21512.08</v>
      </c>
      <c r="BM30" s="1">
        <v>23200.5112</v>
      </c>
      <c r="BN30" s="1">
        <v>23658.9176</v>
      </c>
      <c r="BO30" s="1">
        <v>10452.0544</v>
      </c>
      <c r="BP30" s="1">
        <v>22426.9504</v>
      </c>
      <c r="BQ30" s="1">
        <v>23335.0224</v>
      </c>
      <c r="BR30" s="1">
        <v>21165.3616</v>
      </c>
      <c r="BS30" s="1">
        <v>23648.72</v>
      </c>
      <c r="BT30" s="1">
        <v>23600.6456</v>
      </c>
      <c r="BU30" s="1">
        <v>21762.6496</v>
      </c>
      <c r="BV30" s="1">
        <v>15302.7128</v>
      </c>
      <c r="BW30" s="1">
        <v>23357.36</v>
      </c>
      <c r="BX30" s="1">
        <v>23107.276</v>
      </c>
      <c r="BY30" s="1">
        <v>20923.5328</v>
      </c>
      <c r="BZ30" s="1">
        <v>21435.8408</v>
      </c>
      <c r="CA30" s="1">
        <v>18023.044</v>
      </c>
      <c r="CB30" s="1">
        <v>23171.3752</v>
      </c>
      <c r="CC30" s="1">
        <v>23719.132</v>
      </c>
      <c r="CD30" s="1">
        <v>23513.2376</v>
      </c>
      <c r="CE30" s="1">
        <v>20733.6632</v>
      </c>
      <c r="CF30" s="1">
        <v>21048.332</v>
      </c>
      <c r="CG30" s="1">
        <v>23474.3896</v>
      </c>
      <c r="CH30" s="1">
        <v>23641.9216</v>
      </c>
      <c r="CI30" s="1">
        <v>6512.8672</v>
      </c>
      <c r="CJ30" s="1">
        <v>28302.83</v>
      </c>
      <c r="CK30" s="1">
        <v>22073.4336</v>
      </c>
      <c r="CL30" s="1">
        <v>22030.2152</v>
      </c>
      <c r="CM30" s="1">
        <v>26014.5632</v>
      </c>
      <c r="CN30" s="1">
        <v>12329.8696</v>
      </c>
      <c r="CO30" s="1">
        <v>21424.1864</v>
      </c>
      <c r="CP30" s="1">
        <v>22859.62</v>
      </c>
      <c r="CQ30" s="1">
        <v>23615.6992</v>
      </c>
      <c r="CR30" s="1">
        <v>22770.7552</v>
      </c>
      <c r="CS30" s="1">
        <v>26059.724</v>
      </c>
      <c r="CT30" s="1">
        <v>22901.8672</v>
      </c>
      <c r="CU30" s="1">
        <v>24103.2416</v>
      </c>
      <c r="CV30" s="1">
        <v>13312.2384</v>
      </c>
      <c r="CW30" s="1">
        <v>20221.3552</v>
      </c>
      <c r="CX30" s="1">
        <v>10061.632</v>
      </c>
      <c r="CY30" s="1">
        <v>7709.8712</v>
      </c>
      <c r="CZ30" s="1">
        <v>11686.9352</v>
      </c>
      <c r="DA30" s="1">
        <v>22987.8184</v>
      </c>
      <c r="DB30" s="1">
        <v>4768.592</v>
      </c>
      <c r="DC30" s="1">
        <v>22744.0472</v>
      </c>
      <c r="DD30" s="1">
        <v>28217.87</v>
      </c>
      <c r="DE30" s="1">
        <v>28652.49</v>
      </c>
      <c r="DF30" s="1">
        <v>27394.82</v>
      </c>
      <c r="DG30" s="1">
        <v>27650.29</v>
      </c>
      <c r="DH30" s="1">
        <v>27821.43</v>
      </c>
      <c r="DI30" s="1">
        <v>27550.56</v>
      </c>
      <c r="DJ30" s="1">
        <v>16380.7448</v>
      </c>
      <c r="DK30" s="1">
        <v>11494.152</v>
      </c>
      <c r="DL30" s="1">
        <v>20940.0432</v>
      </c>
      <c r="DM30" s="1">
        <v>22094.8</v>
      </c>
      <c r="DN30" s="1">
        <v>19442.9384</v>
      </c>
      <c r="DO30" s="1">
        <v>21847.144</v>
      </c>
      <c r="DP30" s="1">
        <v>24212.9872</v>
      </c>
      <c r="DQ30" s="1">
        <v>21152.2504</v>
      </c>
      <c r="DR30" s="1">
        <v>22303.608</v>
      </c>
      <c r="DS30" s="1">
        <v>23460.52</v>
      </c>
      <c r="DT30" s="1">
        <v>27868.21</v>
      </c>
      <c r="DU30" s="1">
        <v>26729.35</v>
      </c>
      <c r="DV30" s="1">
        <v>24496.57</v>
      </c>
      <c r="DW30" s="1">
        <v>23625.4112</v>
      </c>
      <c r="DX30" s="1">
        <v>22889.7272</v>
      </c>
      <c r="DY30" s="1">
        <v>21118.2584</v>
      </c>
      <c r="DZ30" s="1">
        <v>23132.0416</v>
      </c>
      <c r="EA30" s="1">
        <v>22310.4064</v>
      </c>
      <c r="EB30" s="1">
        <v>23434.5704</v>
      </c>
      <c r="EC30" s="1">
        <v>8378.5424</v>
      </c>
      <c r="ED30" s="1">
        <v>22672.664</v>
      </c>
      <c r="EE30" s="1">
        <v>22813.488</v>
      </c>
      <c r="EF30" s="1">
        <v>22345.3696</v>
      </c>
      <c r="EG30" s="1">
        <v>23942.9936</v>
      </c>
      <c r="EH30" s="1">
        <v>14642.7824</v>
      </c>
      <c r="EI30" s="1">
        <v>24622.348</v>
      </c>
      <c r="EJ30" s="1">
        <v>23166.5192</v>
      </c>
      <c r="EK30" s="1">
        <v>22929.0608</v>
      </c>
      <c r="EL30" s="1">
        <v>23686.5968</v>
      </c>
      <c r="EM30" s="1">
        <v>23520.5216</v>
      </c>
      <c r="EN30" s="1">
        <v>23830.82</v>
      </c>
      <c r="EO30" s="1">
        <v>23039.7776</v>
      </c>
      <c r="EP30" s="1">
        <v>25959.24</v>
      </c>
      <c r="EQ30" s="1">
        <v>28289.9</v>
      </c>
      <c r="ER30" s="1">
        <v>27146.73</v>
      </c>
      <c r="ES30" s="1">
        <v>27590.58</v>
      </c>
      <c r="ET30" s="1">
        <v>27160.27</v>
      </c>
      <c r="EU30" s="1">
        <v>15666.4272</v>
      </c>
      <c r="EV30" s="1">
        <v>15618.8384</v>
      </c>
      <c r="EW30" s="1">
        <v>18611.1056</v>
      </c>
      <c r="EX30" s="1">
        <v>26635.78</v>
      </c>
      <c r="EY30" s="1">
        <v>26438.79</v>
      </c>
      <c r="EZ30" s="1">
        <v>27221.83</v>
      </c>
      <c r="FA30" s="1">
        <v>28451.19</v>
      </c>
      <c r="FB30" s="1">
        <v>26388.31</v>
      </c>
      <c r="FC30" s="1">
        <v>27758.02</v>
      </c>
      <c r="FD30" s="1">
        <v>27876.21</v>
      </c>
      <c r="FE30" s="1">
        <v>27133.8</v>
      </c>
      <c r="FF30" s="1">
        <v>26260.26</v>
      </c>
      <c r="FG30" s="1">
        <v>28488.74</v>
      </c>
      <c r="FH30" s="1">
        <v>27253.84</v>
      </c>
      <c r="FI30" s="1">
        <v>26218.4</v>
      </c>
      <c r="FJ30" s="1">
        <v>11480.5552</v>
      </c>
      <c r="FK30" s="1">
        <v>27065.47</v>
      </c>
      <c r="FL30" s="1">
        <v>23621.19</v>
      </c>
      <c r="FM30" s="1">
        <v>21094.9496</v>
      </c>
      <c r="FN30" s="1">
        <v>16664.8208</v>
      </c>
      <c r="FO30" s="1">
        <v>19356.9872</v>
      </c>
      <c r="FP30" s="1">
        <v>23850.19</v>
      </c>
      <c r="FQ30" s="1">
        <v>17405.3608</v>
      </c>
      <c r="FR30" s="1">
        <v>15652.3448</v>
      </c>
      <c r="FS30" s="1">
        <v>19360.872</v>
      </c>
      <c r="FT30" s="1">
        <v>19708.5616</v>
      </c>
      <c r="FU30" s="1">
        <v>6853.7584</v>
      </c>
      <c r="FV30" s="1">
        <v>6544.9168</v>
      </c>
      <c r="FW30" s="1">
        <v>22131.22</v>
      </c>
      <c r="FX30" s="1">
        <v>25970.93</v>
      </c>
      <c r="FY30" s="1">
        <v>24409.1696</v>
      </c>
      <c r="FZ30" s="1">
        <v>16284.596</v>
      </c>
      <c r="GA30" s="1">
        <v>24443.1616</v>
      </c>
      <c r="GB30" s="1">
        <v>19356.9872</v>
      </c>
      <c r="GC30" s="1">
        <v>18949.5688</v>
      </c>
      <c r="GD30" s="1">
        <v>24534.4544</v>
      </c>
      <c r="GE30" s="1">
        <v>24853.4936</v>
      </c>
      <c r="GF30" s="1">
        <v>24567.4752</v>
      </c>
      <c r="GG30" s="1">
        <v>14851.5904</v>
      </c>
      <c r="GH30" s="1">
        <v>4307.272</v>
      </c>
      <c r="GI30" s="1">
        <v>9170.556</v>
      </c>
      <c r="GJ30" s="1">
        <v>21793.2424</v>
      </c>
      <c r="GK30" s="1">
        <f t="shared" si="18"/>
        <v>4009558.8644</v>
      </c>
    </row>
    <row r="31" hidden="1" spans="1:193">
      <c r="A31" s="14"/>
      <c r="B31" s="9" t="s">
        <v>23</v>
      </c>
      <c r="C31" s="1">
        <f t="shared" ref="C31:BN31" si="19">C28+C29+C30</f>
        <v>51167.16</v>
      </c>
      <c r="D31" s="1">
        <f t="shared" si="19"/>
        <v>53963.76</v>
      </c>
      <c r="E31" s="1">
        <f t="shared" si="19"/>
        <v>34056.746</v>
      </c>
      <c r="F31" s="1">
        <f t="shared" si="19"/>
        <v>27044.8492</v>
      </c>
      <c r="G31" s="1">
        <f t="shared" si="19"/>
        <v>51791.25</v>
      </c>
      <c r="H31" s="1">
        <f t="shared" si="19"/>
        <v>51444.752</v>
      </c>
      <c r="I31" s="1">
        <f t="shared" si="19"/>
        <v>52911.5952</v>
      </c>
      <c r="J31" s="1">
        <f t="shared" si="19"/>
        <v>34356.002</v>
      </c>
      <c r="K31" s="1">
        <f t="shared" si="19"/>
        <v>49217.7044</v>
      </c>
      <c r="L31" s="1">
        <f t="shared" si="19"/>
        <v>43109.8492</v>
      </c>
      <c r="M31" s="1">
        <f t="shared" si="19"/>
        <v>18149.246</v>
      </c>
      <c r="N31" s="1">
        <f t="shared" si="19"/>
        <v>52656.32</v>
      </c>
      <c r="O31" s="1">
        <f t="shared" si="19"/>
        <v>50666.84</v>
      </c>
      <c r="P31" s="1">
        <f t="shared" si="19"/>
        <v>51872.8</v>
      </c>
      <c r="Q31" s="1">
        <f t="shared" si="19"/>
        <v>56867.74</v>
      </c>
      <c r="R31" s="1">
        <f t="shared" si="19"/>
        <v>16334.8492</v>
      </c>
      <c r="S31" s="1">
        <f t="shared" si="19"/>
        <v>17691.4544</v>
      </c>
      <c r="T31" s="1">
        <f t="shared" si="19"/>
        <v>53100.6032</v>
      </c>
      <c r="U31" s="1">
        <f t="shared" si="19"/>
        <v>51369.1488</v>
      </c>
      <c r="V31" s="1">
        <f t="shared" si="19"/>
        <v>51767.1012</v>
      </c>
      <c r="W31" s="1">
        <f t="shared" si="19"/>
        <v>50123.8472</v>
      </c>
      <c r="X31" s="1">
        <f t="shared" si="19"/>
        <v>25483.502</v>
      </c>
      <c r="Y31" s="1">
        <f t="shared" si="19"/>
        <v>15842.4028</v>
      </c>
      <c r="Z31" s="1">
        <f t="shared" si="19"/>
        <v>50720.248</v>
      </c>
      <c r="AA31" s="1">
        <f t="shared" si="19"/>
        <v>53233.34</v>
      </c>
      <c r="AB31" s="1">
        <f t="shared" si="19"/>
        <v>54549.04</v>
      </c>
      <c r="AC31" s="1">
        <f t="shared" si="19"/>
        <v>51600.22</v>
      </c>
      <c r="AD31" s="1">
        <f t="shared" si="19"/>
        <v>58391.12</v>
      </c>
      <c r="AE31" s="1">
        <f t="shared" si="19"/>
        <v>54146.66</v>
      </c>
      <c r="AF31" s="1">
        <f t="shared" si="19"/>
        <v>49760.6</v>
      </c>
      <c r="AG31" s="1">
        <f t="shared" si="19"/>
        <v>53961.4</v>
      </c>
      <c r="AH31" s="1">
        <f t="shared" si="19"/>
        <v>35345.72</v>
      </c>
      <c r="AI31" s="1">
        <f t="shared" si="19"/>
        <v>42804.2996</v>
      </c>
      <c r="AJ31" s="1">
        <f t="shared" si="19"/>
        <v>46804.7956</v>
      </c>
      <c r="AK31" s="1">
        <f t="shared" si="19"/>
        <v>46042.5</v>
      </c>
      <c r="AL31" s="1">
        <f t="shared" si="19"/>
        <v>49274.3968</v>
      </c>
      <c r="AM31" s="1">
        <f t="shared" si="19"/>
        <v>49214.5476</v>
      </c>
      <c r="AN31" s="1">
        <f t="shared" si="19"/>
        <v>49326.8968</v>
      </c>
      <c r="AO31" s="1">
        <f t="shared" si="19"/>
        <v>34612.1984</v>
      </c>
      <c r="AP31" s="1">
        <f t="shared" si="19"/>
        <v>49705.9484</v>
      </c>
      <c r="AQ31" s="1">
        <f t="shared" si="19"/>
        <v>23590.3452</v>
      </c>
      <c r="AR31" s="1">
        <f t="shared" si="19"/>
        <v>21011.5516</v>
      </c>
      <c r="AS31" s="1">
        <f t="shared" si="19"/>
        <v>32358.9008</v>
      </c>
      <c r="AT31" s="1">
        <f t="shared" si="19"/>
        <v>49018.2004</v>
      </c>
      <c r="AU31" s="1">
        <f t="shared" si="19"/>
        <v>46452.004</v>
      </c>
      <c r="AV31" s="1">
        <f t="shared" si="19"/>
        <v>35025.9048</v>
      </c>
      <c r="AW31" s="1">
        <f t="shared" si="19"/>
        <v>12780.6032</v>
      </c>
      <c r="AX31" s="1">
        <f t="shared" si="19"/>
        <v>5191.1964</v>
      </c>
      <c r="AY31" s="1">
        <f t="shared" si="19"/>
        <v>33766.9504</v>
      </c>
      <c r="AZ31" s="1">
        <f t="shared" si="19"/>
        <v>39619.6548</v>
      </c>
      <c r="BA31" s="1">
        <f t="shared" si="19"/>
        <v>37196.25</v>
      </c>
      <c r="BB31" s="1">
        <f t="shared" si="19"/>
        <v>48347.252</v>
      </c>
      <c r="BC31" s="1">
        <f t="shared" si="19"/>
        <v>41864.5476</v>
      </c>
      <c r="BD31" s="1">
        <f t="shared" si="19"/>
        <v>39582.8988</v>
      </c>
      <c r="BE31" s="1">
        <f t="shared" si="19"/>
        <v>44641.7996</v>
      </c>
      <c r="BF31" s="1">
        <f t="shared" si="19"/>
        <v>53185.6468</v>
      </c>
      <c r="BG31" s="1">
        <f t="shared" si="19"/>
        <v>28111.6488</v>
      </c>
      <c r="BH31" s="1">
        <f t="shared" si="19"/>
        <v>51863.6964</v>
      </c>
      <c r="BI31" s="1">
        <f t="shared" si="19"/>
        <v>45075.4524</v>
      </c>
      <c r="BJ31" s="1">
        <f t="shared" si="19"/>
        <v>49159.9464</v>
      </c>
      <c r="BK31" s="1">
        <f t="shared" si="19"/>
        <v>52272.1548</v>
      </c>
      <c r="BL31" s="1">
        <f t="shared" si="19"/>
        <v>46515</v>
      </c>
      <c r="BM31" s="1">
        <f t="shared" si="19"/>
        <v>50165.8512</v>
      </c>
      <c r="BN31" s="1">
        <f t="shared" si="19"/>
        <v>51157.0476</v>
      </c>
      <c r="BO31" s="1">
        <f t="shared" ref="BO31:DZ31" si="20">BO28+BO29+BO30</f>
        <v>22600.2044</v>
      </c>
      <c r="BP31" s="1">
        <f t="shared" si="20"/>
        <v>48493.2004</v>
      </c>
      <c r="BQ31" s="1">
        <f t="shared" si="20"/>
        <v>50456.7024</v>
      </c>
      <c r="BR31" s="1">
        <f t="shared" si="20"/>
        <v>45765.3016</v>
      </c>
      <c r="BS31" s="1">
        <f t="shared" si="20"/>
        <v>51135</v>
      </c>
      <c r="BT31" s="1">
        <f t="shared" si="20"/>
        <v>51031.0456</v>
      </c>
      <c r="BU31" s="1">
        <f t="shared" si="20"/>
        <v>47056.7996</v>
      </c>
      <c r="BV31" s="1">
        <f t="shared" si="20"/>
        <v>33088.6528</v>
      </c>
      <c r="BW31" s="1">
        <f t="shared" si="20"/>
        <v>50505</v>
      </c>
      <c r="BX31" s="1">
        <f t="shared" si="20"/>
        <v>49964.246</v>
      </c>
      <c r="BY31" s="1">
        <f t="shared" si="20"/>
        <v>45242.4028</v>
      </c>
      <c r="BZ31" s="1">
        <f t="shared" si="20"/>
        <v>46350.1508</v>
      </c>
      <c r="CA31" s="1">
        <f t="shared" si="20"/>
        <v>38970.754</v>
      </c>
      <c r="CB31" s="1">
        <f t="shared" si="20"/>
        <v>50102.8452</v>
      </c>
      <c r="CC31" s="1">
        <f t="shared" si="20"/>
        <v>51287.252</v>
      </c>
      <c r="CD31" s="1">
        <f t="shared" si="20"/>
        <v>50842.0476</v>
      </c>
      <c r="CE31" s="1">
        <f t="shared" si="20"/>
        <v>44831.8532</v>
      </c>
      <c r="CF31" s="1">
        <f t="shared" si="20"/>
        <v>45512.252</v>
      </c>
      <c r="CG31" s="1">
        <f t="shared" si="20"/>
        <v>50758.0496</v>
      </c>
      <c r="CH31" s="1">
        <f t="shared" si="20"/>
        <v>51120.3016</v>
      </c>
      <c r="CI31" s="1">
        <f t="shared" si="20"/>
        <v>14082.5972</v>
      </c>
      <c r="CJ31" s="1">
        <f t="shared" si="20"/>
        <v>54251.68</v>
      </c>
      <c r="CK31" s="1">
        <f t="shared" si="20"/>
        <v>47728.8036</v>
      </c>
      <c r="CL31" s="1">
        <f t="shared" si="20"/>
        <v>47635.3452</v>
      </c>
      <c r="CM31" s="1">
        <f t="shared" si="20"/>
        <v>56250.6032</v>
      </c>
      <c r="CN31" s="1">
        <f t="shared" si="20"/>
        <v>26660.5496</v>
      </c>
      <c r="CO31" s="1">
        <f t="shared" si="20"/>
        <v>46324.9464</v>
      </c>
      <c r="CP31" s="1">
        <f t="shared" si="20"/>
        <v>49428.75</v>
      </c>
      <c r="CQ31" s="1">
        <f t="shared" si="20"/>
        <v>51063.5992</v>
      </c>
      <c r="CR31" s="1">
        <f t="shared" si="20"/>
        <v>49236.5952</v>
      </c>
      <c r="CS31" s="1">
        <f t="shared" si="20"/>
        <v>56348.254</v>
      </c>
      <c r="CT31" s="1">
        <f t="shared" si="20"/>
        <v>49520.0972</v>
      </c>
      <c r="CU31" s="1">
        <f t="shared" si="20"/>
        <v>52117.8016</v>
      </c>
      <c r="CV31" s="1">
        <f t="shared" si="20"/>
        <v>28784.6984</v>
      </c>
      <c r="CW31" s="1">
        <f t="shared" si="20"/>
        <v>43724.0952</v>
      </c>
      <c r="CX31" s="1">
        <f t="shared" si="20"/>
        <v>21756.002</v>
      </c>
      <c r="CY31" s="1">
        <f t="shared" si="20"/>
        <v>16670.8512</v>
      </c>
      <c r="CZ31" s="1">
        <f t="shared" si="20"/>
        <v>25270.3452</v>
      </c>
      <c r="DA31" s="1">
        <f t="shared" si="20"/>
        <v>49705.9484</v>
      </c>
      <c r="DB31" s="1">
        <f t="shared" si="20"/>
        <v>10311.002</v>
      </c>
      <c r="DC31" s="1">
        <f t="shared" si="20"/>
        <v>49178.8472</v>
      </c>
      <c r="DD31" s="1">
        <f t="shared" si="20"/>
        <v>54088.84</v>
      </c>
      <c r="DE31" s="1">
        <f t="shared" si="20"/>
        <v>54921.92</v>
      </c>
      <c r="DF31" s="1">
        <f t="shared" si="20"/>
        <v>52511.18</v>
      </c>
      <c r="DG31" s="1">
        <f t="shared" si="20"/>
        <v>53000.88</v>
      </c>
      <c r="DH31" s="1">
        <f t="shared" si="20"/>
        <v>53328.92</v>
      </c>
      <c r="DI31" s="1">
        <f t="shared" si="20"/>
        <v>52809.72</v>
      </c>
      <c r="DJ31" s="1">
        <f t="shared" si="20"/>
        <v>35419.6548</v>
      </c>
      <c r="DK31" s="1">
        <f t="shared" si="20"/>
        <v>24853.502</v>
      </c>
      <c r="DL31" s="1">
        <f t="shared" si="20"/>
        <v>45278.1032</v>
      </c>
      <c r="DM31" s="1">
        <f t="shared" si="20"/>
        <v>47775</v>
      </c>
      <c r="DN31" s="1">
        <f t="shared" si="20"/>
        <v>42040.9484</v>
      </c>
      <c r="DO31" s="1">
        <f t="shared" si="20"/>
        <v>47239.504</v>
      </c>
      <c r="DP31" s="1">
        <f t="shared" si="20"/>
        <v>52355.0972</v>
      </c>
      <c r="DQ31" s="1">
        <f t="shared" si="20"/>
        <v>45736.9504</v>
      </c>
      <c r="DR31" s="1">
        <f t="shared" si="20"/>
        <v>48226.498</v>
      </c>
      <c r="DS31" s="1">
        <f t="shared" si="20"/>
        <v>44969.8</v>
      </c>
      <c r="DT31" s="1">
        <f t="shared" si="20"/>
        <v>53418.6</v>
      </c>
      <c r="DU31" s="1">
        <f t="shared" si="20"/>
        <v>51235.6</v>
      </c>
      <c r="DV31" s="1">
        <f t="shared" si="20"/>
        <v>46955.74</v>
      </c>
      <c r="DW31" s="1">
        <f t="shared" si="20"/>
        <v>51084.6012</v>
      </c>
      <c r="DX31" s="1">
        <f t="shared" si="20"/>
        <v>49493.8472</v>
      </c>
      <c r="DY31" s="1">
        <f t="shared" si="20"/>
        <v>45663.4484</v>
      </c>
      <c r="DZ31" s="1">
        <f t="shared" si="20"/>
        <v>50017.8016</v>
      </c>
      <c r="EA31" s="1">
        <f t="shared" ref="EA31:GK31" si="21">EA28+EA29+EA30</f>
        <v>48241.1964</v>
      </c>
      <c r="EB31" s="1">
        <f t="shared" si="21"/>
        <v>50671.9504</v>
      </c>
      <c r="EC31" s="1">
        <f t="shared" si="21"/>
        <v>18116.7024</v>
      </c>
      <c r="ED31" s="1">
        <f t="shared" si="21"/>
        <v>49024.504</v>
      </c>
      <c r="EE31" s="1">
        <f t="shared" si="21"/>
        <v>49328.998</v>
      </c>
      <c r="EF31" s="1">
        <f t="shared" si="21"/>
        <v>48316.7996</v>
      </c>
      <c r="EG31" s="1">
        <f t="shared" si="21"/>
        <v>51771.3036</v>
      </c>
      <c r="EH31" s="1">
        <f t="shared" si="21"/>
        <v>31661.7024</v>
      </c>
      <c r="EI31" s="1">
        <f t="shared" si="21"/>
        <v>53240.248</v>
      </c>
      <c r="EJ31" s="1">
        <f t="shared" si="21"/>
        <v>50092.3492</v>
      </c>
      <c r="EK31" s="1">
        <f t="shared" si="21"/>
        <v>49578.9008</v>
      </c>
      <c r="EL31" s="1">
        <f t="shared" si="21"/>
        <v>51216.8968</v>
      </c>
      <c r="EM31" s="1">
        <f t="shared" si="21"/>
        <v>50857.8016</v>
      </c>
      <c r="EN31" s="1">
        <f t="shared" si="21"/>
        <v>51528.75</v>
      </c>
      <c r="EO31" s="1">
        <f t="shared" si="21"/>
        <v>49818.2976</v>
      </c>
      <c r="EP31" s="1">
        <f t="shared" si="21"/>
        <v>49759.42</v>
      </c>
      <c r="EQ31" s="1">
        <f t="shared" si="21"/>
        <v>54226.9</v>
      </c>
      <c r="ER31" s="1">
        <f t="shared" si="21"/>
        <v>52035.64</v>
      </c>
      <c r="ES31" s="1">
        <f t="shared" si="21"/>
        <v>52886.42</v>
      </c>
      <c r="ET31" s="1">
        <f t="shared" si="21"/>
        <v>52061.6</v>
      </c>
      <c r="EU31" s="1">
        <f t="shared" si="21"/>
        <v>33875.0972</v>
      </c>
      <c r="EV31" s="1">
        <f t="shared" si="21"/>
        <v>33772.1984</v>
      </c>
      <c r="EW31" s="1">
        <f t="shared" si="21"/>
        <v>40242.2956</v>
      </c>
      <c r="EX31" s="1">
        <f t="shared" si="21"/>
        <v>51056.24</v>
      </c>
      <c r="EY31" s="1">
        <f t="shared" si="21"/>
        <v>50678.64</v>
      </c>
      <c r="EZ31" s="1">
        <f t="shared" si="21"/>
        <v>52179.6</v>
      </c>
      <c r="FA31" s="1">
        <f t="shared" si="21"/>
        <v>54536.06</v>
      </c>
      <c r="FB31" s="1">
        <f t="shared" si="21"/>
        <v>50581.88</v>
      </c>
      <c r="FC31" s="1">
        <f t="shared" si="21"/>
        <v>53207.38</v>
      </c>
      <c r="FD31" s="1">
        <f t="shared" si="21"/>
        <v>53433.94</v>
      </c>
      <c r="FE31" s="1">
        <f t="shared" si="21"/>
        <v>52010.86</v>
      </c>
      <c r="FF31" s="1">
        <f t="shared" si="21"/>
        <v>50336.44</v>
      </c>
      <c r="FG31" s="1">
        <f t="shared" si="21"/>
        <v>54608.04</v>
      </c>
      <c r="FH31" s="1">
        <f t="shared" si="21"/>
        <v>52240.96</v>
      </c>
      <c r="FI31" s="1">
        <f t="shared" si="21"/>
        <v>50256.2</v>
      </c>
      <c r="FJ31" s="1">
        <f t="shared" si="21"/>
        <v>24824.0952</v>
      </c>
      <c r="FK31" s="1">
        <f t="shared" si="21"/>
        <v>51879.88</v>
      </c>
      <c r="FL31" s="1">
        <f t="shared" si="21"/>
        <v>45277.78</v>
      </c>
      <c r="FM31" s="1">
        <f t="shared" si="21"/>
        <v>45613.0496</v>
      </c>
      <c r="FN31" s="1">
        <f t="shared" si="21"/>
        <v>36033.9008</v>
      </c>
      <c r="FO31" s="1">
        <f t="shared" si="21"/>
        <v>41855.0972</v>
      </c>
      <c r="FP31" s="1">
        <f t="shared" si="21"/>
        <v>45716.74</v>
      </c>
      <c r="FQ31" s="1">
        <f t="shared" si="21"/>
        <v>37635.1508</v>
      </c>
      <c r="FR31" s="1">
        <f t="shared" si="21"/>
        <v>33844.6548</v>
      </c>
      <c r="FS31" s="1">
        <f t="shared" si="21"/>
        <v>41863.502</v>
      </c>
      <c r="FT31" s="1">
        <f t="shared" si="21"/>
        <v>42615.3016</v>
      </c>
      <c r="FU31" s="1">
        <f t="shared" si="21"/>
        <v>14819.6984</v>
      </c>
      <c r="FV31" s="1">
        <f t="shared" si="21"/>
        <v>14151.8968</v>
      </c>
      <c r="FW31" s="1">
        <f t="shared" si="21"/>
        <v>47853.75</v>
      </c>
      <c r="FX31" s="1">
        <f t="shared" si="21"/>
        <v>49781.84</v>
      </c>
      <c r="FY31" s="1">
        <f t="shared" si="21"/>
        <v>52779.2996</v>
      </c>
      <c r="FZ31" s="1">
        <f t="shared" si="21"/>
        <v>35211.746</v>
      </c>
      <c r="GA31" s="1">
        <f t="shared" si="21"/>
        <v>52852.8016</v>
      </c>
      <c r="GB31" s="1">
        <f t="shared" si="21"/>
        <v>41855.0972</v>
      </c>
      <c r="GC31" s="1">
        <f t="shared" si="21"/>
        <v>40974.1488</v>
      </c>
      <c r="GD31" s="1">
        <f t="shared" si="21"/>
        <v>53050.2044</v>
      </c>
      <c r="GE31" s="1">
        <f t="shared" si="21"/>
        <v>53740.0536</v>
      </c>
      <c r="GF31" s="1">
        <f t="shared" si="21"/>
        <v>53121.5952</v>
      </c>
      <c r="GG31" s="1">
        <f t="shared" si="21"/>
        <v>32113.2004</v>
      </c>
      <c r="GH31" s="1">
        <f t="shared" si="21"/>
        <v>9313.502</v>
      </c>
      <c r="GI31" s="1">
        <f t="shared" si="21"/>
        <v>19829.246</v>
      </c>
      <c r="GJ31" s="1">
        <f t="shared" si="21"/>
        <v>47122.9524</v>
      </c>
      <c r="GK31" s="1">
        <f t="shared" si="21"/>
        <v>8365211.9844</v>
      </c>
    </row>
    <row r="32" hidden="1" spans="1:193">
      <c r="A32" s="14" t="s">
        <v>13</v>
      </c>
      <c r="B32" s="9" t="s">
        <v>20</v>
      </c>
      <c r="C32" s="1">
        <v>31552</v>
      </c>
      <c r="D32" s="1">
        <v>32681</v>
      </c>
      <c r="E32" s="1">
        <v>34189</v>
      </c>
      <c r="F32" s="1">
        <v>18341</v>
      </c>
      <c r="G32" s="1">
        <v>34969</v>
      </c>
      <c r="H32" s="1">
        <v>34824</v>
      </c>
      <c r="I32" s="1">
        <v>35395</v>
      </c>
      <c r="J32" s="1">
        <v>15125</v>
      </c>
      <c r="K32" s="1">
        <v>35656</v>
      </c>
      <c r="L32" s="1">
        <v>36184</v>
      </c>
      <c r="M32" s="1">
        <v>34696</v>
      </c>
      <c r="N32" s="19">
        <v>0</v>
      </c>
      <c r="O32" s="19">
        <v>0</v>
      </c>
      <c r="P32" s="19">
        <v>0</v>
      </c>
      <c r="Q32" s="1">
        <v>22414</v>
      </c>
      <c r="R32" s="1">
        <v>11024</v>
      </c>
      <c r="S32" s="1">
        <v>11926</v>
      </c>
      <c r="T32" s="1">
        <v>36430</v>
      </c>
      <c r="U32" s="1">
        <v>35934</v>
      </c>
      <c r="V32" s="1">
        <v>35707</v>
      </c>
      <c r="W32" s="1">
        <v>35796</v>
      </c>
      <c r="X32" s="1">
        <v>16703</v>
      </c>
      <c r="Y32" s="1">
        <v>10589</v>
      </c>
      <c r="Z32" s="1">
        <v>33778</v>
      </c>
      <c r="AA32" s="1">
        <v>38113</v>
      </c>
      <c r="AB32" s="1">
        <v>31279</v>
      </c>
      <c r="AC32" s="1">
        <v>29909</v>
      </c>
      <c r="AD32" s="1">
        <v>36198</v>
      </c>
      <c r="AE32" s="1">
        <v>31157</v>
      </c>
      <c r="AF32" s="1">
        <v>29377</v>
      </c>
      <c r="AG32" s="1">
        <v>30745</v>
      </c>
      <c r="AH32" s="1">
        <v>20850</v>
      </c>
      <c r="AI32" s="1">
        <v>32508</v>
      </c>
      <c r="AJ32" s="1">
        <v>28115</v>
      </c>
      <c r="AK32" s="1">
        <v>29981</v>
      </c>
      <c r="AL32" s="1">
        <v>32496</v>
      </c>
      <c r="AM32" s="1">
        <v>32298</v>
      </c>
      <c r="AN32" s="1">
        <v>33307</v>
      </c>
      <c r="AO32" s="1">
        <v>31630</v>
      </c>
      <c r="AP32" s="1">
        <v>33252</v>
      </c>
      <c r="AQ32" s="1">
        <v>15378</v>
      </c>
      <c r="AR32" s="1">
        <v>13958</v>
      </c>
      <c r="AS32" s="1">
        <v>54883</v>
      </c>
      <c r="AT32" s="1">
        <v>32297</v>
      </c>
      <c r="AU32" s="1">
        <v>31697</v>
      </c>
      <c r="AV32" s="1">
        <v>35942</v>
      </c>
      <c r="AW32" s="1">
        <v>8200</v>
      </c>
      <c r="AX32" s="1">
        <v>3660</v>
      </c>
      <c r="AY32" s="1">
        <v>34652</v>
      </c>
      <c r="AZ32" s="1">
        <v>34847</v>
      </c>
      <c r="BA32" s="1">
        <v>33712</v>
      </c>
      <c r="BB32" s="1">
        <v>34498</v>
      </c>
      <c r="BC32" s="1">
        <v>33714</v>
      </c>
      <c r="BD32" s="1">
        <v>34831</v>
      </c>
      <c r="BE32" s="1">
        <v>35257</v>
      </c>
      <c r="BF32" s="1">
        <v>36833</v>
      </c>
      <c r="BG32" s="1">
        <v>19452</v>
      </c>
      <c r="BH32" s="1">
        <v>34187</v>
      </c>
      <c r="BI32" s="1">
        <v>33335</v>
      </c>
      <c r="BJ32" s="1">
        <v>34669</v>
      </c>
      <c r="BK32" s="1">
        <v>36979</v>
      </c>
      <c r="BL32" s="1">
        <v>34195</v>
      </c>
      <c r="BM32" s="1">
        <v>33376</v>
      </c>
      <c r="BN32" s="1">
        <v>33862</v>
      </c>
      <c r="BO32" s="1">
        <v>14977</v>
      </c>
      <c r="BP32" s="1">
        <v>31714</v>
      </c>
      <c r="BQ32" s="1">
        <v>34096</v>
      </c>
      <c r="BR32" s="1">
        <v>34334</v>
      </c>
      <c r="BS32" s="1">
        <v>29195</v>
      </c>
      <c r="BT32" s="1">
        <v>29218</v>
      </c>
      <c r="BU32" s="1">
        <v>11006</v>
      </c>
      <c r="BV32" s="1">
        <v>22192</v>
      </c>
      <c r="BW32" s="1">
        <v>33452</v>
      </c>
      <c r="BX32" s="1">
        <v>32898</v>
      </c>
      <c r="BY32" s="1">
        <v>31846</v>
      </c>
      <c r="BZ32" s="1">
        <v>32189</v>
      </c>
      <c r="CA32" s="1">
        <v>25685</v>
      </c>
      <c r="CB32" s="1">
        <v>33979</v>
      </c>
      <c r="CC32" s="1">
        <v>34088</v>
      </c>
      <c r="CD32" s="1">
        <v>34052</v>
      </c>
      <c r="CE32" s="1">
        <v>35226</v>
      </c>
      <c r="CF32" s="1">
        <v>33104</v>
      </c>
      <c r="CG32" s="1">
        <v>33410</v>
      </c>
      <c r="CH32" s="1">
        <v>34163</v>
      </c>
      <c r="CI32" s="1">
        <v>8208</v>
      </c>
      <c r="CJ32" s="1">
        <v>31764</v>
      </c>
      <c r="CK32" s="1">
        <v>31175</v>
      </c>
      <c r="CL32" s="1">
        <v>33073</v>
      </c>
      <c r="CM32" s="1">
        <v>34156</v>
      </c>
      <c r="CN32" s="1">
        <v>25186</v>
      </c>
      <c r="CO32" s="1">
        <v>32216</v>
      </c>
      <c r="CP32" s="1">
        <v>32321</v>
      </c>
      <c r="CQ32" s="1">
        <v>33677</v>
      </c>
      <c r="CR32" s="1">
        <v>33098</v>
      </c>
      <c r="CS32" s="1">
        <v>31582</v>
      </c>
      <c r="CT32" s="1">
        <v>33168</v>
      </c>
      <c r="CU32" s="1">
        <v>32719</v>
      </c>
      <c r="CV32" s="1">
        <v>34212</v>
      </c>
      <c r="CW32" s="1">
        <v>31831</v>
      </c>
      <c r="CX32" s="1">
        <v>14510</v>
      </c>
      <c r="CY32" s="1">
        <v>28909</v>
      </c>
      <c r="CZ32" s="1">
        <v>26962</v>
      </c>
      <c r="DA32" s="1">
        <v>33230</v>
      </c>
      <c r="DB32" s="1">
        <v>25624</v>
      </c>
      <c r="DC32" s="1">
        <v>32963</v>
      </c>
      <c r="DD32" s="1">
        <v>32846</v>
      </c>
      <c r="DE32" s="1">
        <v>32820</v>
      </c>
      <c r="DF32" s="1">
        <v>30784</v>
      </c>
      <c r="DG32" s="1">
        <v>32689</v>
      </c>
      <c r="DH32" s="1">
        <v>30538</v>
      </c>
      <c r="DI32" s="1">
        <v>31853</v>
      </c>
      <c r="DJ32" s="1">
        <v>26488</v>
      </c>
      <c r="DK32" s="1">
        <v>32293</v>
      </c>
      <c r="DL32" s="1">
        <v>33175</v>
      </c>
      <c r="DM32" s="1">
        <v>32675</v>
      </c>
      <c r="DN32" s="1">
        <v>32569</v>
      </c>
      <c r="DO32" s="1">
        <v>31920</v>
      </c>
      <c r="DP32" s="1">
        <v>32042</v>
      </c>
      <c r="DQ32" s="1">
        <v>31726</v>
      </c>
      <c r="DR32" s="1">
        <v>31676</v>
      </c>
      <c r="DS32" s="1">
        <v>28633</v>
      </c>
      <c r="DT32" s="1">
        <v>32021</v>
      </c>
      <c r="DU32" s="1">
        <v>30310</v>
      </c>
      <c r="DV32" s="1">
        <v>30472</v>
      </c>
      <c r="DW32" s="1">
        <v>31516</v>
      </c>
      <c r="DX32" s="1">
        <v>34531</v>
      </c>
      <c r="DY32" s="1">
        <v>30760</v>
      </c>
      <c r="DZ32" s="1">
        <v>33788</v>
      </c>
      <c r="EA32" s="1">
        <v>32612</v>
      </c>
      <c r="EB32" s="1">
        <v>34290</v>
      </c>
      <c r="EC32" s="1">
        <v>12328</v>
      </c>
      <c r="ED32" s="1">
        <v>33658</v>
      </c>
      <c r="EE32" s="1">
        <v>33540</v>
      </c>
      <c r="EF32" s="1">
        <v>32748</v>
      </c>
      <c r="EG32" s="1">
        <v>35068</v>
      </c>
      <c r="EH32" s="1">
        <v>23339</v>
      </c>
      <c r="EI32" s="1">
        <v>34183</v>
      </c>
      <c r="EJ32" s="1">
        <v>33868</v>
      </c>
      <c r="EK32" s="1">
        <v>31175</v>
      </c>
      <c r="EL32" s="1">
        <v>34558</v>
      </c>
      <c r="EM32" s="1">
        <v>34262</v>
      </c>
      <c r="EN32" s="1">
        <v>34622</v>
      </c>
      <c r="EO32" s="1">
        <v>33574</v>
      </c>
      <c r="EP32" s="1">
        <v>28668</v>
      </c>
      <c r="EQ32" s="1">
        <v>31489</v>
      </c>
      <c r="ER32" s="1">
        <v>29885</v>
      </c>
      <c r="ES32" s="1">
        <v>31811</v>
      </c>
      <c r="ET32" s="1">
        <v>30102</v>
      </c>
      <c r="EU32" s="1">
        <v>25111</v>
      </c>
      <c r="EV32" s="1">
        <v>20942</v>
      </c>
      <c r="EW32" s="1">
        <v>21630</v>
      </c>
      <c r="EX32" s="1">
        <v>31465</v>
      </c>
      <c r="EY32" s="1">
        <v>30708</v>
      </c>
      <c r="EZ32" s="1">
        <v>30329</v>
      </c>
      <c r="FA32" s="1">
        <v>33038</v>
      </c>
      <c r="FB32" s="1">
        <v>28697</v>
      </c>
      <c r="FC32" s="1">
        <v>32820</v>
      </c>
      <c r="FD32" s="1">
        <v>30474</v>
      </c>
      <c r="FE32" s="1">
        <v>31487</v>
      </c>
      <c r="FF32" s="1">
        <v>29786</v>
      </c>
      <c r="FG32" s="1">
        <v>31620</v>
      </c>
      <c r="FH32" s="1">
        <v>30458</v>
      </c>
      <c r="FI32" s="1">
        <v>29484</v>
      </c>
      <c r="FJ32" s="1">
        <v>16502</v>
      </c>
      <c r="FK32" s="1">
        <v>29600</v>
      </c>
      <c r="FL32" s="1">
        <v>29965</v>
      </c>
      <c r="FM32" s="1">
        <v>32765</v>
      </c>
      <c r="FN32" s="1">
        <v>25944</v>
      </c>
      <c r="FO32" s="1">
        <v>26273</v>
      </c>
      <c r="FP32" s="1">
        <v>26453</v>
      </c>
      <c r="FQ32" s="1">
        <v>29538</v>
      </c>
      <c r="FR32" s="1">
        <v>22292</v>
      </c>
      <c r="FS32" s="1">
        <v>28453</v>
      </c>
      <c r="FT32" s="1">
        <v>31444</v>
      </c>
      <c r="FU32" s="1">
        <v>10173</v>
      </c>
      <c r="FV32" s="1">
        <v>9587</v>
      </c>
      <c r="FW32" s="1">
        <v>32388</v>
      </c>
      <c r="FX32" s="1">
        <v>29016</v>
      </c>
      <c r="FY32" s="1">
        <v>35545</v>
      </c>
      <c r="FZ32" s="1">
        <v>30263</v>
      </c>
      <c r="GA32" s="1">
        <v>35844</v>
      </c>
      <c r="GB32" s="1">
        <v>35062</v>
      </c>
      <c r="GC32" s="1">
        <v>35339</v>
      </c>
      <c r="GD32" s="1">
        <v>34970</v>
      </c>
      <c r="GE32" s="1">
        <v>35177</v>
      </c>
      <c r="GF32" s="1">
        <v>35651</v>
      </c>
      <c r="GG32" s="1">
        <v>22843</v>
      </c>
      <c r="GH32" s="1">
        <v>6132</v>
      </c>
      <c r="GI32" s="1">
        <v>13751</v>
      </c>
      <c r="GJ32" s="1">
        <v>32693</v>
      </c>
      <c r="GK32" s="1">
        <f t="shared" ref="GK32:GK35" si="22">SUM(C32:GJ32)</f>
        <v>5576567</v>
      </c>
    </row>
    <row r="33" spans="1:193">
      <c r="A33" s="14"/>
      <c r="B33" s="9" t="s">
        <v>21</v>
      </c>
      <c r="C33" s="1">
        <v>11497.55</v>
      </c>
      <c r="D33" s="1">
        <v>11908.96</v>
      </c>
      <c r="E33" s="1">
        <v>12458.47</v>
      </c>
      <c r="F33" s="1">
        <v>6683.46</v>
      </c>
      <c r="G33" s="1">
        <v>12742.7</v>
      </c>
      <c r="H33" s="1">
        <v>12689.87</v>
      </c>
      <c r="I33" s="1">
        <v>12897.94</v>
      </c>
      <c r="J33" s="1">
        <v>5511.55</v>
      </c>
      <c r="K33" s="1">
        <v>12993.05</v>
      </c>
      <c r="L33" s="1">
        <v>13185.45</v>
      </c>
      <c r="M33" s="1">
        <v>12643.22</v>
      </c>
      <c r="N33" s="19">
        <v>0</v>
      </c>
      <c r="O33" s="19">
        <v>0</v>
      </c>
      <c r="P33" s="19">
        <v>0</v>
      </c>
      <c r="Q33" s="1">
        <v>8167.66</v>
      </c>
      <c r="R33" s="1">
        <v>4017.15</v>
      </c>
      <c r="S33" s="1">
        <v>4345.83</v>
      </c>
      <c r="T33" s="1">
        <v>13275.09</v>
      </c>
      <c r="U33" s="1">
        <v>13094.35</v>
      </c>
      <c r="V33" s="1">
        <v>13011.63</v>
      </c>
      <c r="W33" s="1">
        <v>13044.06</v>
      </c>
      <c r="X33" s="1">
        <v>6086.57</v>
      </c>
      <c r="Y33" s="1">
        <v>3858.63</v>
      </c>
      <c r="Z33" s="1">
        <v>12308.7</v>
      </c>
      <c r="AA33" s="1">
        <v>13888.38</v>
      </c>
      <c r="AB33" s="1">
        <v>11398.07</v>
      </c>
      <c r="AC33" s="1">
        <v>10898.84</v>
      </c>
      <c r="AD33" s="1">
        <v>13190.55</v>
      </c>
      <c r="AE33" s="1">
        <v>11353.61</v>
      </c>
      <c r="AF33" s="1">
        <v>10704.98</v>
      </c>
      <c r="AG33" s="1">
        <v>11203.48</v>
      </c>
      <c r="AH33" s="1">
        <v>7597.74</v>
      </c>
      <c r="AI33" s="1">
        <v>11845.92</v>
      </c>
      <c r="AJ33" s="1">
        <v>10245.11</v>
      </c>
      <c r="AK33" s="1">
        <v>10925.08</v>
      </c>
      <c r="AL33" s="1">
        <v>11841.54</v>
      </c>
      <c r="AM33" s="1">
        <v>11769.39</v>
      </c>
      <c r="AN33" s="1">
        <v>12137.07</v>
      </c>
      <c r="AO33" s="1">
        <v>11525.97</v>
      </c>
      <c r="AP33" s="1">
        <v>12117.03</v>
      </c>
      <c r="AQ33" s="1">
        <v>5603.74</v>
      </c>
      <c r="AR33" s="1">
        <v>5086.3</v>
      </c>
      <c r="AS33" s="1">
        <v>19999.37</v>
      </c>
      <c r="AT33" s="1">
        <v>11769.03</v>
      </c>
      <c r="AU33" s="1">
        <v>11550.39</v>
      </c>
      <c r="AV33" s="1">
        <v>13097.26</v>
      </c>
      <c r="AW33" s="1">
        <v>2988.08</v>
      </c>
      <c r="AX33" s="1">
        <v>1333.7</v>
      </c>
      <c r="AY33" s="1">
        <v>12627.19</v>
      </c>
      <c r="AZ33" s="1">
        <v>12698.25</v>
      </c>
      <c r="BA33" s="1">
        <v>12284.65</v>
      </c>
      <c r="BB33" s="1">
        <v>12571.07</v>
      </c>
      <c r="BC33" s="1">
        <v>12285.38</v>
      </c>
      <c r="BD33" s="1">
        <v>12692.42</v>
      </c>
      <c r="BE33" s="1">
        <v>12847.65</v>
      </c>
      <c r="BF33" s="1">
        <v>13421.95</v>
      </c>
      <c r="BG33" s="1">
        <v>7088.31</v>
      </c>
      <c r="BH33" s="1">
        <v>12457.74</v>
      </c>
      <c r="BI33" s="1">
        <v>12147.27</v>
      </c>
      <c r="BJ33" s="1">
        <v>12633.38</v>
      </c>
      <c r="BK33" s="1">
        <v>13475.15</v>
      </c>
      <c r="BL33" s="1">
        <v>12460.66</v>
      </c>
      <c r="BM33" s="1">
        <v>12162.21</v>
      </c>
      <c r="BN33" s="1">
        <v>12339.31</v>
      </c>
      <c r="BO33" s="1">
        <v>5457.62</v>
      </c>
      <c r="BP33" s="1">
        <v>11556.58</v>
      </c>
      <c r="BQ33" s="1">
        <v>12424.58</v>
      </c>
      <c r="BR33" s="1">
        <v>12511.31</v>
      </c>
      <c r="BS33" s="1">
        <v>10638.66</v>
      </c>
      <c r="BT33" s="1">
        <v>10647.04</v>
      </c>
      <c r="BU33" s="1">
        <v>4010.59</v>
      </c>
      <c r="BV33" s="1">
        <v>8086.76</v>
      </c>
      <c r="BW33" s="1">
        <v>12189.91</v>
      </c>
      <c r="BX33" s="1">
        <v>11988.03</v>
      </c>
      <c r="BY33" s="1">
        <v>11604.68</v>
      </c>
      <c r="BZ33" s="1">
        <v>11729.67</v>
      </c>
      <c r="CA33" s="1">
        <v>9359.61</v>
      </c>
      <c r="CB33" s="1">
        <v>12381.95</v>
      </c>
      <c r="CC33" s="1">
        <v>12421.67</v>
      </c>
      <c r="CD33" s="1">
        <v>12408.55</v>
      </c>
      <c r="CE33" s="1">
        <v>12836.35</v>
      </c>
      <c r="CF33" s="1">
        <v>12063.1</v>
      </c>
      <c r="CG33" s="1">
        <v>12174.6</v>
      </c>
      <c r="CH33" s="1">
        <v>12449</v>
      </c>
      <c r="CI33" s="1">
        <v>2991</v>
      </c>
      <c r="CJ33" s="1">
        <v>11574.8</v>
      </c>
      <c r="CK33" s="1">
        <v>11360.17</v>
      </c>
      <c r="CL33" s="1">
        <v>12051.8</v>
      </c>
      <c r="CM33" s="1">
        <v>12446.45</v>
      </c>
      <c r="CN33" s="1">
        <v>9177.78</v>
      </c>
      <c r="CO33" s="1">
        <v>11739.51</v>
      </c>
      <c r="CP33" s="1">
        <v>11777.77</v>
      </c>
      <c r="CQ33" s="1">
        <v>12271.9</v>
      </c>
      <c r="CR33" s="1">
        <v>12060.91</v>
      </c>
      <c r="CS33" s="1">
        <v>11508.48</v>
      </c>
      <c r="CT33" s="1">
        <v>12086.42</v>
      </c>
      <c r="CU33" s="1">
        <v>11922.8</v>
      </c>
      <c r="CV33" s="1">
        <v>12466.85</v>
      </c>
      <c r="CW33" s="1">
        <v>11599.22</v>
      </c>
      <c r="CX33" s="1">
        <v>5287.44</v>
      </c>
      <c r="CY33" s="1">
        <v>10534.44</v>
      </c>
      <c r="CZ33" s="1">
        <v>9824.95</v>
      </c>
      <c r="DA33" s="1">
        <v>12109.01</v>
      </c>
      <c r="DB33" s="1">
        <v>9337.39</v>
      </c>
      <c r="DC33" s="1">
        <v>12011.72</v>
      </c>
      <c r="DD33" s="1">
        <v>11969.08</v>
      </c>
      <c r="DE33" s="1">
        <v>11959.61</v>
      </c>
      <c r="DF33" s="1">
        <v>11217.69</v>
      </c>
      <c r="DG33" s="1">
        <v>11911.87</v>
      </c>
      <c r="DH33" s="1">
        <v>11128.05</v>
      </c>
      <c r="DI33" s="1">
        <v>11607.23</v>
      </c>
      <c r="DJ33" s="1">
        <v>9652.23</v>
      </c>
      <c r="DK33" s="1">
        <v>11767.57</v>
      </c>
      <c r="DL33" s="1">
        <v>12088.97</v>
      </c>
      <c r="DM33" s="1">
        <v>11906.77</v>
      </c>
      <c r="DN33" s="1">
        <v>11868.14</v>
      </c>
      <c r="DO33" s="1">
        <v>11631.65</v>
      </c>
      <c r="DP33" s="1">
        <v>11676.1</v>
      </c>
      <c r="DQ33" s="1">
        <v>11560.95</v>
      </c>
      <c r="DR33" s="1">
        <v>11542.73</v>
      </c>
      <c r="DS33" s="1">
        <v>10433.87</v>
      </c>
      <c r="DT33" s="1">
        <v>11668.45</v>
      </c>
      <c r="DU33" s="1">
        <v>11044.96</v>
      </c>
      <c r="DV33" s="1">
        <v>11104</v>
      </c>
      <c r="DW33" s="1">
        <v>11484.43</v>
      </c>
      <c r="DX33" s="1">
        <v>12583.1</v>
      </c>
      <c r="DY33" s="1">
        <v>11208.94</v>
      </c>
      <c r="DZ33" s="1">
        <v>12312.35</v>
      </c>
      <c r="EA33" s="1">
        <v>11883.81</v>
      </c>
      <c r="EB33" s="1">
        <v>12495.28</v>
      </c>
      <c r="EC33" s="1">
        <v>4492.32</v>
      </c>
      <c r="ED33" s="1">
        <v>12264.98</v>
      </c>
      <c r="EE33" s="1">
        <v>12221.98</v>
      </c>
      <c r="EF33" s="1">
        <v>11933.37</v>
      </c>
      <c r="EG33" s="1">
        <v>12778.78</v>
      </c>
      <c r="EH33" s="1">
        <v>8504.73</v>
      </c>
      <c r="EI33" s="1">
        <v>12456.29</v>
      </c>
      <c r="EJ33" s="1">
        <v>12341.5</v>
      </c>
      <c r="EK33" s="1">
        <v>11360.17</v>
      </c>
      <c r="EL33" s="1">
        <v>12592.94</v>
      </c>
      <c r="EM33" s="1">
        <v>12485.07</v>
      </c>
      <c r="EN33" s="1">
        <v>12616.26</v>
      </c>
      <c r="EO33" s="1">
        <v>12234.37</v>
      </c>
      <c r="EP33" s="1">
        <v>10446.62</v>
      </c>
      <c r="EQ33" s="1">
        <v>11474.59</v>
      </c>
      <c r="ER33" s="1">
        <v>10890.09</v>
      </c>
      <c r="ES33" s="1">
        <v>11591.93</v>
      </c>
      <c r="ET33" s="1">
        <v>10969.17</v>
      </c>
      <c r="EU33" s="1">
        <v>9150.45</v>
      </c>
      <c r="EV33" s="1">
        <v>7631.26</v>
      </c>
      <c r="EW33" s="1">
        <v>7881.97</v>
      </c>
      <c r="EX33" s="1">
        <v>11465.85</v>
      </c>
      <c r="EY33" s="1">
        <v>11190</v>
      </c>
      <c r="EZ33" s="1">
        <v>11051.89</v>
      </c>
      <c r="FA33" s="1">
        <v>12039.05</v>
      </c>
      <c r="FB33" s="1">
        <v>10457.19</v>
      </c>
      <c r="FC33" s="1">
        <v>11959.61</v>
      </c>
      <c r="FD33" s="1">
        <v>11104.73</v>
      </c>
      <c r="FE33" s="1">
        <v>11473.86</v>
      </c>
      <c r="FF33" s="1">
        <v>10854.02</v>
      </c>
      <c r="FG33" s="1">
        <v>11522.33</v>
      </c>
      <c r="FH33" s="1">
        <v>11098.9</v>
      </c>
      <c r="FI33" s="1">
        <v>10743.97</v>
      </c>
      <c r="FJ33" s="1">
        <v>6013.33</v>
      </c>
      <c r="FK33" s="1">
        <v>10786.24</v>
      </c>
      <c r="FL33" s="1">
        <v>10919.25</v>
      </c>
      <c r="FM33" s="1">
        <v>11939.57</v>
      </c>
      <c r="FN33" s="1">
        <v>9453.99</v>
      </c>
      <c r="FO33" s="1">
        <v>9573.88</v>
      </c>
      <c r="FP33" s="1">
        <v>9639.47</v>
      </c>
      <c r="FQ33" s="1">
        <v>10763.65</v>
      </c>
      <c r="FR33" s="1">
        <v>8123.2</v>
      </c>
      <c r="FS33" s="1">
        <v>10368.27</v>
      </c>
      <c r="FT33" s="1">
        <v>11458.19</v>
      </c>
      <c r="FU33" s="1">
        <v>3707.04</v>
      </c>
      <c r="FV33" s="1">
        <v>3493.5</v>
      </c>
      <c r="FW33" s="1">
        <v>11802.19</v>
      </c>
      <c r="FX33" s="1">
        <v>10573.43</v>
      </c>
      <c r="FY33" s="1">
        <v>12952.6</v>
      </c>
      <c r="FZ33" s="1">
        <v>11027.84</v>
      </c>
      <c r="GA33" s="1">
        <v>13061.55</v>
      </c>
      <c r="GB33" s="1">
        <v>12776.59</v>
      </c>
      <c r="GC33" s="1">
        <v>12877.53</v>
      </c>
      <c r="GD33" s="1">
        <v>12743.07</v>
      </c>
      <c r="GE33" s="1">
        <v>12818.5</v>
      </c>
      <c r="GF33" s="1">
        <v>12991.22</v>
      </c>
      <c r="GG33" s="1">
        <v>8323.99</v>
      </c>
      <c r="GH33" s="1">
        <v>2234.5</v>
      </c>
      <c r="GI33" s="1">
        <v>5010.86</v>
      </c>
      <c r="GJ33" s="1">
        <v>11913.33</v>
      </c>
      <c r="GK33" s="1">
        <f t="shared" si="22"/>
        <v>2032101.03</v>
      </c>
    </row>
    <row r="34" spans="1:193">
      <c r="A34" s="14"/>
      <c r="B34" s="9" t="s">
        <v>404</v>
      </c>
      <c r="C34" s="1">
        <v>0</v>
      </c>
      <c r="D34" s="1">
        <v>0</v>
      </c>
      <c r="E34" s="1">
        <v>6837.8</v>
      </c>
      <c r="F34" s="1">
        <v>3668.2</v>
      </c>
      <c r="G34" s="1">
        <v>6993.8</v>
      </c>
      <c r="H34" s="1">
        <v>6964.8</v>
      </c>
      <c r="I34" s="1">
        <v>7079</v>
      </c>
      <c r="J34" s="1">
        <v>3025</v>
      </c>
      <c r="K34" s="1">
        <v>7131.2</v>
      </c>
      <c r="L34" s="1">
        <v>7236.8</v>
      </c>
      <c r="M34" s="1">
        <v>6939.2</v>
      </c>
      <c r="N34" s="19">
        <v>0</v>
      </c>
      <c r="O34" s="19">
        <v>0</v>
      </c>
      <c r="P34" s="19">
        <v>0</v>
      </c>
      <c r="Q34" s="1">
        <v>0</v>
      </c>
      <c r="R34" s="1">
        <v>2204.8</v>
      </c>
      <c r="S34" s="1">
        <v>2385.2</v>
      </c>
      <c r="T34" s="1">
        <v>7286</v>
      </c>
      <c r="U34" s="1">
        <v>7186.8</v>
      </c>
      <c r="V34" s="1">
        <v>7141.4</v>
      </c>
      <c r="W34" s="1">
        <v>7159.2</v>
      </c>
      <c r="X34" s="1">
        <v>3340.6</v>
      </c>
      <c r="Y34" s="1">
        <v>2117.8</v>
      </c>
      <c r="Z34" s="1">
        <v>6755.6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6501.6</v>
      </c>
      <c r="AJ34" s="1">
        <v>5623</v>
      </c>
      <c r="AK34" s="1">
        <v>5996.2</v>
      </c>
      <c r="AL34" s="1">
        <v>6499.2</v>
      </c>
      <c r="AM34" s="1">
        <v>6459.6</v>
      </c>
      <c r="AN34" s="1">
        <v>6661.4</v>
      </c>
      <c r="AO34" s="1">
        <v>6326</v>
      </c>
      <c r="AP34" s="1">
        <v>6650.4</v>
      </c>
      <c r="AQ34" s="1">
        <v>3075.6</v>
      </c>
      <c r="AR34" s="1">
        <v>2791.6</v>
      </c>
      <c r="AS34" s="1">
        <v>10976.6</v>
      </c>
      <c r="AT34" s="1">
        <v>6459.4</v>
      </c>
      <c r="AU34" s="1">
        <v>6339.4</v>
      </c>
      <c r="AV34" s="1">
        <v>7188.4</v>
      </c>
      <c r="AW34" s="1">
        <v>1640</v>
      </c>
      <c r="AX34" s="1">
        <v>732</v>
      </c>
      <c r="AY34" s="1">
        <v>6930.4</v>
      </c>
      <c r="AZ34" s="1">
        <v>6969.4</v>
      </c>
      <c r="BA34" s="1">
        <v>6742.4</v>
      </c>
      <c r="BB34" s="1">
        <v>6899.6</v>
      </c>
      <c r="BC34" s="1">
        <v>6742.8</v>
      </c>
      <c r="BD34" s="1">
        <v>6966.2</v>
      </c>
      <c r="BE34" s="1">
        <v>7051.4</v>
      </c>
      <c r="BF34" s="1">
        <v>7366.6</v>
      </c>
      <c r="BG34" s="1">
        <v>3890.4</v>
      </c>
      <c r="BH34" s="1">
        <v>6837.4</v>
      </c>
      <c r="BI34" s="1">
        <v>6667</v>
      </c>
      <c r="BJ34" s="1">
        <v>6933.8</v>
      </c>
      <c r="BK34" s="1">
        <v>7395.8</v>
      </c>
      <c r="BL34" s="1">
        <v>6839</v>
      </c>
      <c r="BM34" s="1">
        <v>6675.2</v>
      </c>
      <c r="BN34" s="1">
        <v>6772.4</v>
      </c>
      <c r="BO34" s="1">
        <v>2995.4</v>
      </c>
      <c r="BP34" s="1">
        <v>6342.8</v>
      </c>
      <c r="BQ34" s="1">
        <v>6819.2</v>
      </c>
      <c r="BR34" s="1">
        <v>6866.8</v>
      </c>
      <c r="BS34" s="1">
        <v>5839</v>
      </c>
      <c r="BT34" s="1">
        <v>5843.6</v>
      </c>
      <c r="BU34" s="1">
        <v>2201.2</v>
      </c>
      <c r="BV34" s="1">
        <v>4438.4</v>
      </c>
      <c r="BW34" s="1">
        <v>6690.4</v>
      </c>
      <c r="BX34" s="1">
        <v>6579.6</v>
      </c>
      <c r="BY34" s="1">
        <v>6369.2</v>
      </c>
      <c r="BZ34" s="1">
        <v>6437.8</v>
      </c>
      <c r="CA34" s="1">
        <v>5137</v>
      </c>
      <c r="CB34" s="1">
        <v>6795.8</v>
      </c>
      <c r="CC34" s="1">
        <v>6817.6</v>
      </c>
      <c r="CD34" s="1">
        <v>6810.4</v>
      </c>
      <c r="CE34" s="1">
        <v>7045.2</v>
      </c>
      <c r="CF34" s="1">
        <v>6620.8</v>
      </c>
      <c r="CG34" s="1">
        <v>6682</v>
      </c>
      <c r="CH34" s="1">
        <v>6832.6</v>
      </c>
      <c r="CI34" s="1">
        <v>1641.6</v>
      </c>
      <c r="CJ34" s="1">
        <v>0</v>
      </c>
      <c r="CK34" s="1">
        <v>6235</v>
      </c>
      <c r="CL34" s="1">
        <v>6614.6</v>
      </c>
      <c r="CM34" s="1">
        <v>6831.2</v>
      </c>
      <c r="CN34" s="1">
        <v>5037.2</v>
      </c>
      <c r="CO34" s="1">
        <v>6443.2</v>
      </c>
      <c r="CP34" s="1">
        <v>6464.2</v>
      </c>
      <c r="CQ34" s="1">
        <v>6735.4</v>
      </c>
      <c r="CR34" s="1">
        <v>6619.6</v>
      </c>
      <c r="CS34" s="1">
        <v>6316.4</v>
      </c>
      <c r="CT34" s="1">
        <v>6633.6</v>
      </c>
      <c r="CU34" s="1">
        <v>6543.8</v>
      </c>
      <c r="CV34" s="1">
        <v>6842.4</v>
      </c>
      <c r="CW34" s="1">
        <v>6366.2</v>
      </c>
      <c r="CX34" s="1">
        <v>2902</v>
      </c>
      <c r="CY34" s="1">
        <v>5781.8</v>
      </c>
      <c r="CZ34" s="1">
        <v>5392.4</v>
      </c>
      <c r="DA34" s="1">
        <v>6646</v>
      </c>
      <c r="DB34" s="1">
        <v>5124.8</v>
      </c>
      <c r="DC34" s="1">
        <v>6592.6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5297.6</v>
      </c>
      <c r="DK34" s="1">
        <v>6458.6</v>
      </c>
      <c r="DL34" s="1">
        <v>6635</v>
      </c>
      <c r="DM34" s="1">
        <v>6535</v>
      </c>
      <c r="DN34" s="1">
        <v>6513.8</v>
      </c>
      <c r="DO34" s="1">
        <v>6384</v>
      </c>
      <c r="DP34" s="1">
        <v>6408.4</v>
      </c>
      <c r="DQ34" s="1">
        <v>6345.2</v>
      </c>
      <c r="DR34" s="1">
        <v>6335.2</v>
      </c>
      <c r="DS34" s="1">
        <v>0</v>
      </c>
      <c r="DT34" s="1">
        <v>0</v>
      </c>
      <c r="DU34" s="1">
        <v>0</v>
      </c>
      <c r="DV34" s="1">
        <v>0</v>
      </c>
      <c r="DW34" s="1">
        <v>6303.2</v>
      </c>
      <c r="DX34" s="1">
        <v>6906.2</v>
      </c>
      <c r="DY34" s="1">
        <v>6152</v>
      </c>
      <c r="DZ34" s="1">
        <v>6757.6</v>
      </c>
      <c r="EA34" s="1">
        <v>6522.4</v>
      </c>
      <c r="EB34" s="1">
        <v>6858</v>
      </c>
      <c r="EC34" s="1">
        <v>2465.6</v>
      </c>
      <c r="ED34" s="1">
        <v>6731.6</v>
      </c>
      <c r="EE34" s="1">
        <v>6708</v>
      </c>
      <c r="EF34" s="1">
        <v>6549.6</v>
      </c>
      <c r="EG34" s="1">
        <v>7013.6</v>
      </c>
      <c r="EH34" s="1">
        <v>4667.8</v>
      </c>
      <c r="EI34" s="1">
        <v>6836.6</v>
      </c>
      <c r="EJ34" s="1">
        <v>6773.6</v>
      </c>
      <c r="EK34" s="1">
        <v>6235</v>
      </c>
      <c r="EL34" s="1">
        <v>6911.6</v>
      </c>
      <c r="EM34" s="1">
        <v>6852.4</v>
      </c>
      <c r="EN34" s="1">
        <v>6924.4</v>
      </c>
      <c r="EO34" s="1">
        <v>6714.8</v>
      </c>
      <c r="EP34" s="1">
        <v>0</v>
      </c>
      <c r="EQ34" s="1">
        <v>0</v>
      </c>
      <c r="ER34" s="1">
        <v>0</v>
      </c>
      <c r="ES34" s="1">
        <v>0</v>
      </c>
      <c r="ET34" s="1">
        <v>0</v>
      </c>
      <c r="EU34" s="1">
        <v>5022.2</v>
      </c>
      <c r="EV34" s="1">
        <v>4188.4</v>
      </c>
      <c r="EW34" s="1">
        <v>4326</v>
      </c>
      <c r="EX34" s="1">
        <v>0</v>
      </c>
      <c r="EY34" s="1">
        <v>0</v>
      </c>
      <c r="EZ34" s="1">
        <v>0</v>
      </c>
      <c r="FA34" s="1">
        <v>0</v>
      </c>
      <c r="FB34" s="1">
        <v>0</v>
      </c>
      <c r="FC34" s="1">
        <v>0</v>
      </c>
      <c r="FD34" s="1">
        <v>0</v>
      </c>
      <c r="FE34" s="1">
        <v>0</v>
      </c>
      <c r="FF34" s="1">
        <v>0</v>
      </c>
      <c r="FG34" s="1">
        <v>0</v>
      </c>
      <c r="FH34" s="1">
        <v>0</v>
      </c>
      <c r="FI34" s="1">
        <v>0</v>
      </c>
      <c r="FJ34" s="1">
        <v>3300.4</v>
      </c>
      <c r="FK34" s="1">
        <v>0</v>
      </c>
      <c r="FL34" s="1">
        <v>0</v>
      </c>
      <c r="FM34" s="1">
        <v>6553</v>
      </c>
      <c r="FN34" s="1">
        <v>5188.8</v>
      </c>
      <c r="FO34" s="1">
        <v>5254.6</v>
      </c>
      <c r="FP34" s="1">
        <v>0</v>
      </c>
      <c r="FQ34" s="1">
        <v>5907.6</v>
      </c>
      <c r="FR34" s="1">
        <v>4458.4</v>
      </c>
      <c r="FS34" s="1">
        <v>5690.6</v>
      </c>
      <c r="FT34" s="1">
        <v>6288.8</v>
      </c>
      <c r="FU34" s="1">
        <v>2034.6</v>
      </c>
      <c r="FV34" s="1">
        <v>1917.4</v>
      </c>
      <c r="FW34" s="1">
        <v>6477.6</v>
      </c>
      <c r="FX34" s="1">
        <v>0</v>
      </c>
      <c r="FY34" s="1">
        <v>7109</v>
      </c>
      <c r="FZ34" s="1">
        <v>6052.6</v>
      </c>
      <c r="GA34" s="1">
        <v>7168.8</v>
      </c>
      <c r="GB34" s="1">
        <v>7012.4</v>
      </c>
      <c r="GC34" s="1">
        <v>7067.8</v>
      </c>
      <c r="GD34" s="1">
        <v>6994</v>
      </c>
      <c r="GE34" s="1">
        <v>7035.4</v>
      </c>
      <c r="GF34" s="1">
        <v>7130.2</v>
      </c>
      <c r="GG34" s="1">
        <v>4568.6</v>
      </c>
      <c r="GH34" s="1">
        <v>1226.4</v>
      </c>
      <c r="GI34" s="1">
        <v>2750.2</v>
      </c>
      <c r="GJ34" s="1">
        <v>6538.6</v>
      </c>
      <c r="GK34" s="1">
        <f t="shared" si="22"/>
        <v>852041.4</v>
      </c>
    </row>
    <row r="35" spans="1:193">
      <c r="A35" s="14"/>
      <c r="B35" s="9" t="s">
        <v>22</v>
      </c>
      <c r="C35" s="1">
        <v>19423.41</v>
      </c>
      <c r="D35" s="1">
        <v>20118.42</v>
      </c>
      <c r="E35" s="1">
        <v>16602.1784</v>
      </c>
      <c r="F35" s="1">
        <v>8906.3896</v>
      </c>
      <c r="G35" s="1">
        <v>16980.9464</v>
      </c>
      <c r="H35" s="1">
        <v>16910.5344</v>
      </c>
      <c r="I35" s="1">
        <v>17187.812</v>
      </c>
      <c r="J35" s="1">
        <v>7344.7</v>
      </c>
      <c r="K35" s="1">
        <v>17314.5536</v>
      </c>
      <c r="L35" s="1">
        <v>17570.9504</v>
      </c>
      <c r="M35" s="1">
        <v>16848.3776</v>
      </c>
      <c r="N35" s="19">
        <v>0</v>
      </c>
      <c r="O35" s="19">
        <v>0</v>
      </c>
      <c r="P35" s="19">
        <v>0</v>
      </c>
      <c r="Q35" s="1">
        <v>13798.06</v>
      </c>
      <c r="R35" s="1">
        <v>5353.2544</v>
      </c>
      <c r="S35" s="1">
        <v>5791.2656</v>
      </c>
      <c r="T35" s="1">
        <v>17690.408</v>
      </c>
      <c r="U35" s="1">
        <v>17449.5504</v>
      </c>
      <c r="V35" s="1">
        <v>17339.3192</v>
      </c>
      <c r="W35" s="1">
        <v>17382.5376</v>
      </c>
      <c r="X35" s="1">
        <v>8110.9768</v>
      </c>
      <c r="Y35" s="1">
        <v>5142.0184</v>
      </c>
      <c r="Z35" s="1">
        <v>16402.5968</v>
      </c>
      <c r="AA35" s="1">
        <v>23462.36</v>
      </c>
      <c r="AB35" s="1">
        <v>19255.35</v>
      </c>
      <c r="AC35" s="1">
        <v>18411.98</v>
      </c>
      <c r="AD35" s="1">
        <v>22283.49</v>
      </c>
      <c r="AE35" s="1">
        <v>19180.25</v>
      </c>
      <c r="AF35" s="1">
        <v>18084.48</v>
      </c>
      <c r="AG35" s="1">
        <v>18926.62</v>
      </c>
      <c r="AH35" s="1">
        <v>12835.26</v>
      </c>
      <c r="AI35" s="1">
        <v>15785.8848</v>
      </c>
      <c r="AJ35" s="1">
        <v>13652.644</v>
      </c>
      <c r="AK35" s="1">
        <v>14558.7736</v>
      </c>
      <c r="AL35" s="1">
        <v>15780.0576</v>
      </c>
      <c r="AM35" s="1">
        <v>15683.9088</v>
      </c>
      <c r="AN35" s="1">
        <v>16173.8792</v>
      </c>
      <c r="AO35" s="1">
        <v>15359.528</v>
      </c>
      <c r="AP35" s="1">
        <v>16147.1712</v>
      </c>
      <c r="AQ35" s="1">
        <v>7467.5568</v>
      </c>
      <c r="AR35" s="1">
        <v>6778.0048</v>
      </c>
      <c r="AS35" s="1">
        <v>26651.1848</v>
      </c>
      <c r="AT35" s="1">
        <v>15683.4232</v>
      </c>
      <c r="AU35" s="1">
        <v>15392.0632</v>
      </c>
      <c r="AV35" s="1">
        <v>17453.4352</v>
      </c>
      <c r="AW35" s="1">
        <v>3981.92</v>
      </c>
      <c r="AX35" s="1">
        <v>1777.296</v>
      </c>
      <c r="AY35" s="1">
        <v>16827.0112</v>
      </c>
      <c r="AZ35" s="1">
        <v>16921.7032</v>
      </c>
      <c r="BA35" s="1">
        <v>16370.5472</v>
      </c>
      <c r="BB35" s="1">
        <v>16752.2288</v>
      </c>
      <c r="BC35" s="1">
        <v>16371.5184</v>
      </c>
      <c r="BD35" s="1">
        <v>16913.9336</v>
      </c>
      <c r="BE35" s="1">
        <v>17120.7992</v>
      </c>
      <c r="BF35" s="1">
        <v>17886.1048</v>
      </c>
      <c r="BG35" s="1">
        <v>9445.8912</v>
      </c>
      <c r="BH35" s="1">
        <v>16601.2072</v>
      </c>
      <c r="BI35" s="1">
        <v>16187.476</v>
      </c>
      <c r="BJ35" s="1">
        <v>16835.2664</v>
      </c>
      <c r="BK35" s="1">
        <v>17957.0024</v>
      </c>
      <c r="BL35" s="1">
        <v>16605.092</v>
      </c>
      <c r="BM35" s="1">
        <v>16207.3856</v>
      </c>
      <c r="BN35" s="1">
        <v>16443.3872</v>
      </c>
      <c r="BO35" s="1">
        <v>7272.8312</v>
      </c>
      <c r="BP35" s="1">
        <v>15400.3184</v>
      </c>
      <c r="BQ35" s="1">
        <v>16557.0176</v>
      </c>
      <c r="BR35" s="1">
        <v>16672.5904</v>
      </c>
      <c r="BS35" s="1">
        <v>14177.092</v>
      </c>
      <c r="BT35" s="1">
        <v>14188.2608</v>
      </c>
      <c r="BU35" s="1">
        <v>5344.5136</v>
      </c>
      <c r="BV35" s="1">
        <v>10776.4352</v>
      </c>
      <c r="BW35" s="1">
        <v>16244.2912</v>
      </c>
      <c r="BX35" s="1">
        <v>15975.2688</v>
      </c>
      <c r="BY35" s="1">
        <v>15464.4176</v>
      </c>
      <c r="BZ35" s="1">
        <v>15630.9784</v>
      </c>
      <c r="CA35" s="1">
        <v>12472.636</v>
      </c>
      <c r="CB35" s="1">
        <v>16500.2024</v>
      </c>
      <c r="CC35" s="1">
        <v>16553.1328</v>
      </c>
      <c r="CD35" s="1">
        <v>16535.6512</v>
      </c>
      <c r="CE35" s="1">
        <v>17105.7456</v>
      </c>
      <c r="CF35" s="1">
        <v>16075.3024</v>
      </c>
      <c r="CG35" s="1">
        <v>16223.896</v>
      </c>
      <c r="CH35" s="1">
        <v>16589.5528</v>
      </c>
      <c r="CI35" s="1">
        <v>3985.8048</v>
      </c>
      <c r="CJ35" s="1">
        <v>19553.92</v>
      </c>
      <c r="CK35" s="1">
        <v>15138.58</v>
      </c>
      <c r="CL35" s="1">
        <v>16060.2488</v>
      </c>
      <c r="CM35" s="1">
        <v>16586.1536</v>
      </c>
      <c r="CN35" s="1">
        <v>12230.3216</v>
      </c>
      <c r="CO35" s="1">
        <v>15644.0896</v>
      </c>
      <c r="CP35" s="1">
        <v>15695.0776</v>
      </c>
      <c r="CQ35" s="1">
        <v>16353.5512</v>
      </c>
      <c r="CR35" s="1">
        <v>16072.3888</v>
      </c>
      <c r="CS35" s="1">
        <v>15336.2192</v>
      </c>
      <c r="CT35" s="1">
        <v>16106.3808</v>
      </c>
      <c r="CU35" s="1">
        <v>15888.3464</v>
      </c>
      <c r="CV35" s="1">
        <v>16613.3472</v>
      </c>
      <c r="CW35" s="1">
        <v>15457.1336</v>
      </c>
      <c r="CX35" s="1">
        <v>7046.056</v>
      </c>
      <c r="CY35" s="1">
        <v>14038.2104</v>
      </c>
      <c r="CZ35" s="1">
        <v>13092.7472</v>
      </c>
      <c r="DA35" s="1">
        <v>16136.488</v>
      </c>
      <c r="DB35" s="1">
        <v>12443.0144</v>
      </c>
      <c r="DC35" s="1">
        <v>16006.8328</v>
      </c>
      <c r="DD35" s="1">
        <v>20220</v>
      </c>
      <c r="DE35" s="1">
        <v>20203.99</v>
      </c>
      <c r="DF35" s="1">
        <v>18950.63</v>
      </c>
      <c r="DG35" s="1">
        <v>20123.35</v>
      </c>
      <c r="DH35" s="1">
        <v>18799.19</v>
      </c>
      <c r="DI35" s="1">
        <v>19608.71</v>
      </c>
      <c r="DJ35" s="1">
        <v>12862.5728</v>
      </c>
      <c r="DK35" s="1">
        <v>15681.4808</v>
      </c>
      <c r="DL35" s="1">
        <v>16109.78</v>
      </c>
      <c r="DM35" s="1">
        <v>15866.98</v>
      </c>
      <c r="DN35" s="1">
        <v>15815.5064</v>
      </c>
      <c r="DO35" s="1">
        <v>15500.352</v>
      </c>
      <c r="DP35" s="1">
        <v>15559.5952</v>
      </c>
      <c r="DQ35" s="1">
        <v>15406.1456</v>
      </c>
      <c r="DR35" s="1">
        <v>15381.8656</v>
      </c>
      <c r="DS35" s="1">
        <v>17626.47</v>
      </c>
      <c r="DT35" s="1">
        <v>19712.13</v>
      </c>
      <c r="DU35" s="1">
        <v>18658.84</v>
      </c>
      <c r="DV35" s="1">
        <v>18758.56</v>
      </c>
      <c r="DW35" s="1">
        <v>15304.1696</v>
      </c>
      <c r="DX35" s="1">
        <v>16768.2536</v>
      </c>
      <c r="DY35" s="1">
        <v>14937.056</v>
      </c>
      <c r="DZ35" s="1">
        <v>16407.4528</v>
      </c>
      <c r="EA35" s="1">
        <v>15836.3872</v>
      </c>
      <c r="EB35" s="1">
        <v>16651.224</v>
      </c>
      <c r="EC35" s="1">
        <v>5986.4768</v>
      </c>
      <c r="ED35" s="1">
        <v>16344.3248</v>
      </c>
      <c r="EE35" s="1">
        <v>16287.024</v>
      </c>
      <c r="EF35" s="1">
        <v>15902.4288</v>
      </c>
      <c r="EG35" s="1">
        <v>17029.0208</v>
      </c>
      <c r="EH35" s="1">
        <v>11333.4184</v>
      </c>
      <c r="EI35" s="1">
        <v>16599.2648</v>
      </c>
      <c r="EJ35" s="1">
        <v>16446.3008</v>
      </c>
      <c r="EK35" s="1">
        <v>15138.58</v>
      </c>
      <c r="EL35" s="1">
        <v>16781.3648</v>
      </c>
      <c r="EM35" s="1">
        <v>16637.6272</v>
      </c>
      <c r="EN35" s="1">
        <v>16812.4432</v>
      </c>
      <c r="EO35" s="1">
        <v>16303.5344</v>
      </c>
      <c r="EP35" s="1">
        <v>17648.02</v>
      </c>
      <c r="EQ35" s="1">
        <v>19384.63</v>
      </c>
      <c r="ER35" s="1">
        <v>18397.21</v>
      </c>
      <c r="ES35" s="1">
        <v>19582.85</v>
      </c>
      <c r="ET35" s="1">
        <v>18530.79</v>
      </c>
      <c r="EU35" s="1">
        <v>12193.9016</v>
      </c>
      <c r="EV35" s="1">
        <v>10169.4352</v>
      </c>
      <c r="EW35" s="1">
        <v>10503.528</v>
      </c>
      <c r="EX35" s="1">
        <v>19369.85</v>
      </c>
      <c r="EY35" s="1">
        <v>18903.84</v>
      </c>
      <c r="EZ35" s="1">
        <v>18670.53</v>
      </c>
      <c r="FA35" s="1">
        <v>20338.19</v>
      </c>
      <c r="FB35" s="1">
        <v>17665.87</v>
      </c>
      <c r="FC35" s="1">
        <v>20203.99</v>
      </c>
      <c r="FD35" s="1">
        <v>18759.79</v>
      </c>
      <c r="FE35" s="1">
        <v>19383.4</v>
      </c>
      <c r="FF35" s="1">
        <v>18336.26</v>
      </c>
      <c r="FG35" s="1">
        <v>19465.27</v>
      </c>
      <c r="FH35" s="1">
        <v>18749.94</v>
      </c>
      <c r="FI35" s="1">
        <v>18150.35</v>
      </c>
      <c r="FJ35" s="1">
        <v>8013.3712</v>
      </c>
      <c r="FK35" s="1">
        <v>18221.76</v>
      </c>
      <c r="FL35" s="1">
        <v>18446.45</v>
      </c>
      <c r="FM35" s="1">
        <v>15910.684</v>
      </c>
      <c r="FN35" s="1">
        <v>12598.4064</v>
      </c>
      <c r="FO35" s="1">
        <v>12758.1688</v>
      </c>
      <c r="FP35" s="1">
        <v>16284.47</v>
      </c>
      <c r="FQ35" s="1">
        <v>14343.6528</v>
      </c>
      <c r="FR35" s="1">
        <v>10824.9952</v>
      </c>
      <c r="FS35" s="1">
        <v>13816.7768</v>
      </c>
      <c r="FT35" s="1">
        <v>15269.2064</v>
      </c>
      <c r="FU35" s="1">
        <v>4940.0088</v>
      </c>
      <c r="FV35" s="1">
        <v>4655.4472</v>
      </c>
      <c r="FW35" s="1">
        <v>15727.6128</v>
      </c>
      <c r="FX35" s="1">
        <v>17862.25</v>
      </c>
      <c r="FY35" s="1">
        <v>17260.652</v>
      </c>
      <c r="FZ35" s="1">
        <v>14695.7128</v>
      </c>
      <c r="GA35" s="1">
        <v>17405.8464</v>
      </c>
      <c r="GB35" s="1">
        <v>17026.1072</v>
      </c>
      <c r="GC35" s="1">
        <v>17160.6184</v>
      </c>
      <c r="GD35" s="1">
        <v>16981.432</v>
      </c>
      <c r="GE35" s="1">
        <v>17081.9512</v>
      </c>
      <c r="GF35" s="1">
        <v>17312.1256</v>
      </c>
      <c r="GG35" s="1">
        <v>11092.5608</v>
      </c>
      <c r="GH35" s="1">
        <v>2977.6992</v>
      </c>
      <c r="GI35" s="1">
        <v>6677.4856</v>
      </c>
      <c r="GJ35" s="1">
        <v>15875.7208</v>
      </c>
      <c r="GK35" s="1">
        <f t="shared" si="22"/>
        <v>2879107.6992</v>
      </c>
    </row>
    <row r="36" hidden="1" spans="1:193">
      <c r="A36" s="14"/>
      <c r="B36" s="9" t="s">
        <v>23</v>
      </c>
      <c r="C36" s="1">
        <f t="shared" ref="C36:BN36" si="23">C35+C34+C33</f>
        <v>30920.96</v>
      </c>
      <c r="D36" s="1">
        <f t="shared" si="23"/>
        <v>32027.38</v>
      </c>
      <c r="E36" s="1">
        <f t="shared" si="23"/>
        <v>35898.4484</v>
      </c>
      <c r="F36" s="1">
        <f t="shared" si="23"/>
        <v>19258.0496</v>
      </c>
      <c r="G36" s="1">
        <f t="shared" si="23"/>
        <v>36717.4464</v>
      </c>
      <c r="H36" s="1">
        <f t="shared" si="23"/>
        <v>36565.2044</v>
      </c>
      <c r="I36" s="1">
        <f t="shared" si="23"/>
        <v>37164.752</v>
      </c>
      <c r="J36" s="1">
        <f t="shared" si="23"/>
        <v>15881.25</v>
      </c>
      <c r="K36" s="1">
        <f t="shared" si="23"/>
        <v>37438.8036</v>
      </c>
      <c r="L36" s="1">
        <f t="shared" si="23"/>
        <v>37993.2004</v>
      </c>
      <c r="M36" s="1">
        <f t="shared" si="23"/>
        <v>36430.7976</v>
      </c>
      <c r="N36" s="1">
        <f t="shared" si="23"/>
        <v>0</v>
      </c>
      <c r="O36" s="1">
        <f t="shared" si="23"/>
        <v>0</v>
      </c>
      <c r="P36" s="1">
        <f t="shared" si="23"/>
        <v>0</v>
      </c>
      <c r="Q36" s="1">
        <f t="shared" si="23"/>
        <v>21965.72</v>
      </c>
      <c r="R36" s="1">
        <f t="shared" si="23"/>
        <v>11575.2044</v>
      </c>
      <c r="S36" s="1">
        <f t="shared" si="23"/>
        <v>12522.2956</v>
      </c>
      <c r="T36" s="1">
        <f t="shared" si="23"/>
        <v>38251.498</v>
      </c>
      <c r="U36" s="1">
        <f t="shared" si="23"/>
        <v>37730.7004</v>
      </c>
      <c r="V36" s="1">
        <f t="shared" si="23"/>
        <v>37492.3492</v>
      </c>
      <c r="W36" s="1">
        <f t="shared" si="23"/>
        <v>37585.7976</v>
      </c>
      <c r="X36" s="1">
        <f t="shared" si="23"/>
        <v>17538.1468</v>
      </c>
      <c r="Y36" s="1">
        <f t="shared" si="23"/>
        <v>11118.4484</v>
      </c>
      <c r="Z36" s="1">
        <f t="shared" si="23"/>
        <v>35466.8968</v>
      </c>
      <c r="AA36" s="1">
        <f t="shared" si="23"/>
        <v>37350.74</v>
      </c>
      <c r="AB36" s="1">
        <f t="shared" si="23"/>
        <v>30653.42</v>
      </c>
      <c r="AC36" s="1">
        <f t="shared" si="23"/>
        <v>29310.82</v>
      </c>
      <c r="AD36" s="1">
        <f t="shared" si="23"/>
        <v>35474.04</v>
      </c>
      <c r="AE36" s="1">
        <f t="shared" si="23"/>
        <v>30533.86</v>
      </c>
      <c r="AF36" s="1">
        <f t="shared" si="23"/>
        <v>28789.46</v>
      </c>
      <c r="AG36" s="1">
        <f t="shared" si="23"/>
        <v>30130.1</v>
      </c>
      <c r="AH36" s="1">
        <f t="shared" si="23"/>
        <v>20433</v>
      </c>
      <c r="AI36" s="1">
        <f t="shared" si="23"/>
        <v>34133.4048</v>
      </c>
      <c r="AJ36" s="1">
        <f t="shared" si="23"/>
        <v>29520.754</v>
      </c>
      <c r="AK36" s="1">
        <f t="shared" si="23"/>
        <v>31480.0536</v>
      </c>
      <c r="AL36" s="1">
        <f t="shared" si="23"/>
        <v>34120.7976</v>
      </c>
      <c r="AM36" s="1">
        <f t="shared" si="23"/>
        <v>33912.8988</v>
      </c>
      <c r="AN36" s="1">
        <f t="shared" si="23"/>
        <v>34972.3492</v>
      </c>
      <c r="AO36" s="1">
        <f t="shared" si="23"/>
        <v>33211.498</v>
      </c>
      <c r="AP36" s="1">
        <f t="shared" si="23"/>
        <v>34914.6012</v>
      </c>
      <c r="AQ36" s="1">
        <f t="shared" si="23"/>
        <v>16146.8968</v>
      </c>
      <c r="AR36" s="1">
        <f t="shared" si="23"/>
        <v>14655.9048</v>
      </c>
      <c r="AS36" s="1">
        <f t="shared" si="23"/>
        <v>57627.1548</v>
      </c>
      <c r="AT36" s="1">
        <f t="shared" si="23"/>
        <v>33911.8532</v>
      </c>
      <c r="AU36" s="1">
        <f t="shared" si="23"/>
        <v>33281.8532</v>
      </c>
      <c r="AV36" s="1">
        <f t="shared" si="23"/>
        <v>37739.0952</v>
      </c>
      <c r="AW36" s="1">
        <f t="shared" si="23"/>
        <v>8610</v>
      </c>
      <c r="AX36" s="1">
        <f t="shared" si="23"/>
        <v>3842.996</v>
      </c>
      <c r="AY36" s="1">
        <f t="shared" si="23"/>
        <v>36384.6012</v>
      </c>
      <c r="AZ36" s="1">
        <f t="shared" si="23"/>
        <v>36589.3532</v>
      </c>
      <c r="BA36" s="1">
        <f t="shared" si="23"/>
        <v>35397.5972</v>
      </c>
      <c r="BB36" s="1">
        <f t="shared" si="23"/>
        <v>36222.8988</v>
      </c>
      <c r="BC36" s="1">
        <f t="shared" si="23"/>
        <v>35399.6984</v>
      </c>
      <c r="BD36" s="1">
        <f t="shared" si="23"/>
        <v>36572.5536</v>
      </c>
      <c r="BE36" s="1">
        <f t="shared" si="23"/>
        <v>37019.8492</v>
      </c>
      <c r="BF36" s="1">
        <f t="shared" si="23"/>
        <v>38674.6548</v>
      </c>
      <c r="BG36" s="1">
        <f t="shared" si="23"/>
        <v>20424.6012</v>
      </c>
      <c r="BH36" s="1">
        <f t="shared" si="23"/>
        <v>35896.3472</v>
      </c>
      <c r="BI36" s="1">
        <f t="shared" si="23"/>
        <v>35001.746</v>
      </c>
      <c r="BJ36" s="1">
        <f t="shared" si="23"/>
        <v>36402.4464</v>
      </c>
      <c r="BK36" s="1">
        <f t="shared" si="23"/>
        <v>38827.9524</v>
      </c>
      <c r="BL36" s="1">
        <f t="shared" si="23"/>
        <v>35904.752</v>
      </c>
      <c r="BM36" s="1">
        <f t="shared" si="23"/>
        <v>35044.7956</v>
      </c>
      <c r="BN36" s="1">
        <f t="shared" si="23"/>
        <v>35555.0972</v>
      </c>
      <c r="BO36" s="1">
        <f t="shared" ref="BO36:DZ36" si="24">BO35+BO34+BO33</f>
        <v>15725.8512</v>
      </c>
      <c r="BP36" s="1">
        <f t="shared" si="24"/>
        <v>33299.6984</v>
      </c>
      <c r="BQ36" s="1">
        <f t="shared" si="24"/>
        <v>35800.7976</v>
      </c>
      <c r="BR36" s="1">
        <f t="shared" si="24"/>
        <v>36050.7004</v>
      </c>
      <c r="BS36" s="1">
        <f t="shared" si="24"/>
        <v>30654.752</v>
      </c>
      <c r="BT36" s="1">
        <f t="shared" si="24"/>
        <v>30678.9008</v>
      </c>
      <c r="BU36" s="1">
        <f t="shared" si="24"/>
        <v>11556.3036</v>
      </c>
      <c r="BV36" s="1">
        <f t="shared" si="24"/>
        <v>23301.5952</v>
      </c>
      <c r="BW36" s="1">
        <f t="shared" si="24"/>
        <v>35124.6012</v>
      </c>
      <c r="BX36" s="1">
        <f t="shared" si="24"/>
        <v>34542.8988</v>
      </c>
      <c r="BY36" s="1">
        <f t="shared" si="24"/>
        <v>33438.2976</v>
      </c>
      <c r="BZ36" s="1">
        <f t="shared" si="24"/>
        <v>33798.4484</v>
      </c>
      <c r="CA36" s="1">
        <f t="shared" si="24"/>
        <v>26969.246</v>
      </c>
      <c r="CB36" s="1">
        <f t="shared" si="24"/>
        <v>35677.9524</v>
      </c>
      <c r="CC36" s="1">
        <f t="shared" si="24"/>
        <v>35792.4028</v>
      </c>
      <c r="CD36" s="1">
        <f t="shared" si="24"/>
        <v>35754.6012</v>
      </c>
      <c r="CE36" s="1">
        <f t="shared" si="24"/>
        <v>36987.2956</v>
      </c>
      <c r="CF36" s="1">
        <f t="shared" si="24"/>
        <v>34759.2024</v>
      </c>
      <c r="CG36" s="1">
        <f t="shared" si="24"/>
        <v>35080.496</v>
      </c>
      <c r="CH36" s="1">
        <f t="shared" si="24"/>
        <v>35871.1528</v>
      </c>
      <c r="CI36" s="1">
        <f t="shared" si="24"/>
        <v>8618.4048</v>
      </c>
      <c r="CJ36" s="1">
        <f t="shared" si="24"/>
        <v>31128.72</v>
      </c>
      <c r="CK36" s="1">
        <f t="shared" si="24"/>
        <v>32733.75</v>
      </c>
      <c r="CL36" s="1">
        <f t="shared" si="24"/>
        <v>34726.6488</v>
      </c>
      <c r="CM36" s="1">
        <f t="shared" si="24"/>
        <v>35863.8036</v>
      </c>
      <c r="CN36" s="1">
        <f t="shared" si="24"/>
        <v>26445.3016</v>
      </c>
      <c r="CO36" s="1">
        <f t="shared" si="24"/>
        <v>33826.7996</v>
      </c>
      <c r="CP36" s="1">
        <f t="shared" si="24"/>
        <v>33937.0476</v>
      </c>
      <c r="CQ36" s="1">
        <f t="shared" si="24"/>
        <v>35360.8512</v>
      </c>
      <c r="CR36" s="1">
        <f t="shared" si="24"/>
        <v>34752.8988</v>
      </c>
      <c r="CS36" s="1">
        <f t="shared" si="24"/>
        <v>33161.0992</v>
      </c>
      <c r="CT36" s="1">
        <f t="shared" si="24"/>
        <v>34826.4008</v>
      </c>
      <c r="CU36" s="1">
        <f t="shared" si="24"/>
        <v>34354.9464</v>
      </c>
      <c r="CV36" s="1">
        <f t="shared" si="24"/>
        <v>35922.5972</v>
      </c>
      <c r="CW36" s="1">
        <f t="shared" si="24"/>
        <v>33422.5536</v>
      </c>
      <c r="CX36" s="1">
        <f t="shared" si="24"/>
        <v>15235.496</v>
      </c>
      <c r="CY36" s="1">
        <f t="shared" si="24"/>
        <v>30354.4504</v>
      </c>
      <c r="CZ36" s="1">
        <f t="shared" si="24"/>
        <v>28310.0972</v>
      </c>
      <c r="DA36" s="1">
        <f t="shared" si="24"/>
        <v>34891.498</v>
      </c>
      <c r="DB36" s="1">
        <f t="shared" si="24"/>
        <v>26905.2044</v>
      </c>
      <c r="DC36" s="1">
        <f t="shared" si="24"/>
        <v>34611.1528</v>
      </c>
      <c r="DD36" s="1">
        <f t="shared" si="24"/>
        <v>32189.08</v>
      </c>
      <c r="DE36" s="1">
        <f t="shared" si="24"/>
        <v>32163.6</v>
      </c>
      <c r="DF36" s="1">
        <f t="shared" si="24"/>
        <v>30168.32</v>
      </c>
      <c r="DG36" s="1">
        <f t="shared" si="24"/>
        <v>32035.22</v>
      </c>
      <c r="DH36" s="1">
        <f t="shared" si="24"/>
        <v>29927.24</v>
      </c>
      <c r="DI36" s="1">
        <f t="shared" si="24"/>
        <v>31215.94</v>
      </c>
      <c r="DJ36" s="1">
        <f t="shared" si="24"/>
        <v>27812.4028</v>
      </c>
      <c r="DK36" s="1">
        <f t="shared" si="24"/>
        <v>33907.6508</v>
      </c>
      <c r="DL36" s="1">
        <f t="shared" si="24"/>
        <v>34833.75</v>
      </c>
      <c r="DM36" s="1">
        <f t="shared" si="24"/>
        <v>34308.75</v>
      </c>
      <c r="DN36" s="1">
        <f t="shared" si="24"/>
        <v>34197.4464</v>
      </c>
      <c r="DO36" s="1">
        <f t="shared" si="24"/>
        <v>33516.002</v>
      </c>
      <c r="DP36" s="1">
        <f t="shared" si="24"/>
        <v>33644.0952</v>
      </c>
      <c r="DQ36" s="1">
        <f t="shared" si="24"/>
        <v>33312.2956</v>
      </c>
      <c r="DR36" s="1">
        <f t="shared" si="24"/>
        <v>33259.7956</v>
      </c>
      <c r="DS36" s="1">
        <f t="shared" si="24"/>
        <v>28060.34</v>
      </c>
      <c r="DT36" s="1">
        <f t="shared" si="24"/>
        <v>31380.58</v>
      </c>
      <c r="DU36" s="1">
        <f t="shared" si="24"/>
        <v>29703.8</v>
      </c>
      <c r="DV36" s="1">
        <f t="shared" si="24"/>
        <v>29862.56</v>
      </c>
      <c r="DW36" s="1">
        <f t="shared" si="24"/>
        <v>33091.7996</v>
      </c>
      <c r="DX36" s="1">
        <f t="shared" si="24"/>
        <v>36257.5536</v>
      </c>
      <c r="DY36" s="1">
        <f t="shared" si="24"/>
        <v>32297.996</v>
      </c>
      <c r="DZ36" s="1">
        <f t="shared" si="24"/>
        <v>35477.4028</v>
      </c>
      <c r="EA36" s="1">
        <f t="shared" ref="EA36:GK36" si="25">EA35+EA34+EA33</f>
        <v>34242.5972</v>
      </c>
      <c r="EB36" s="1">
        <f t="shared" si="25"/>
        <v>36004.504</v>
      </c>
      <c r="EC36" s="1">
        <f t="shared" si="25"/>
        <v>12944.3968</v>
      </c>
      <c r="ED36" s="1">
        <f t="shared" si="25"/>
        <v>35340.9048</v>
      </c>
      <c r="EE36" s="1">
        <f t="shared" si="25"/>
        <v>35217.004</v>
      </c>
      <c r="EF36" s="1">
        <f t="shared" si="25"/>
        <v>34385.3988</v>
      </c>
      <c r="EG36" s="1">
        <f t="shared" si="25"/>
        <v>36821.4008</v>
      </c>
      <c r="EH36" s="1">
        <f t="shared" si="25"/>
        <v>24505.9484</v>
      </c>
      <c r="EI36" s="1">
        <f t="shared" si="25"/>
        <v>35892.1548</v>
      </c>
      <c r="EJ36" s="1">
        <f t="shared" si="25"/>
        <v>35561.4008</v>
      </c>
      <c r="EK36" s="1">
        <f t="shared" si="25"/>
        <v>32733.75</v>
      </c>
      <c r="EL36" s="1">
        <f t="shared" si="25"/>
        <v>36285.9048</v>
      </c>
      <c r="EM36" s="1">
        <f t="shared" si="25"/>
        <v>35975.0972</v>
      </c>
      <c r="EN36" s="1">
        <f t="shared" si="25"/>
        <v>36353.1032</v>
      </c>
      <c r="EO36" s="1">
        <f t="shared" si="25"/>
        <v>35252.7044</v>
      </c>
      <c r="EP36" s="1">
        <f t="shared" si="25"/>
        <v>28094.64</v>
      </c>
      <c r="EQ36" s="1">
        <f t="shared" si="25"/>
        <v>30859.22</v>
      </c>
      <c r="ER36" s="1">
        <f t="shared" si="25"/>
        <v>29287.3</v>
      </c>
      <c r="ES36" s="1">
        <f t="shared" si="25"/>
        <v>31174.78</v>
      </c>
      <c r="ET36" s="1">
        <f t="shared" si="25"/>
        <v>29499.96</v>
      </c>
      <c r="EU36" s="1">
        <f t="shared" si="25"/>
        <v>26366.5516</v>
      </c>
      <c r="EV36" s="1">
        <f t="shared" si="25"/>
        <v>21989.0952</v>
      </c>
      <c r="EW36" s="1">
        <f t="shared" si="25"/>
        <v>22711.498</v>
      </c>
      <c r="EX36" s="1">
        <f t="shared" si="25"/>
        <v>30835.7</v>
      </c>
      <c r="EY36" s="1">
        <f t="shared" si="25"/>
        <v>30093.84</v>
      </c>
      <c r="EZ36" s="1">
        <f t="shared" si="25"/>
        <v>29722.42</v>
      </c>
      <c r="FA36" s="1">
        <f t="shared" si="25"/>
        <v>32377.24</v>
      </c>
      <c r="FB36" s="1">
        <f t="shared" si="25"/>
        <v>28123.06</v>
      </c>
      <c r="FC36" s="1">
        <f t="shared" si="25"/>
        <v>32163.6</v>
      </c>
      <c r="FD36" s="1">
        <f t="shared" si="25"/>
        <v>29864.52</v>
      </c>
      <c r="FE36" s="1">
        <f t="shared" si="25"/>
        <v>30857.26</v>
      </c>
      <c r="FF36" s="1">
        <f t="shared" si="25"/>
        <v>29190.28</v>
      </c>
      <c r="FG36" s="1">
        <f t="shared" si="25"/>
        <v>30987.6</v>
      </c>
      <c r="FH36" s="1">
        <f t="shared" si="25"/>
        <v>29848.84</v>
      </c>
      <c r="FI36" s="1">
        <f t="shared" si="25"/>
        <v>28894.32</v>
      </c>
      <c r="FJ36" s="1">
        <f t="shared" si="25"/>
        <v>17327.1012</v>
      </c>
      <c r="FK36" s="1">
        <f t="shared" si="25"/>
        <v>29008</v>
      </c>
      <c r="FL36" s="1">
        <f t="shared" si="25"/>
        <v>29365.7</v>
      </c>
      <c r="FM36" s="1">
        <f t="shared" si="25"/>
        <v>34403.254</v>
      </c>
      <c r="FN36" s="1">
        <f t="shared" si="25"/>
        <v>27241.1964</v>
      </c>
      <c r="FO36" s="1">
        <f t="shared" si="25"/>
        <v>27586.6488</v>
      </c>
      <c r="FP36" s="1">
        <f t="shared" si="25"/>
        <v>25923.94</v>
      </c>
      <c r="FQ36" s="1">
        <f t="shared" si="25"/>
        <v>31014.9028</v>
      </c>
      <c r="FR36" s="1">
        <f t="shared" si="25"/>
        <v>23406.5952</v>
      </c>
      <c r="FS36" s="1">
        <f t="shared" si="25"/>
        <v>29875.6468</v>
      </c>
      <c r="FT36" s="1">
        <f t="shared" si="25"/>
        <v>33016.1964</v>
      </c>
      <c r="FU36" s="1">
        <f t="shared" si="25"/>
        <v>10681.6488</v>
      </c>
      <c r="FV36" s="1">
        <f t="shared" si="25"/>
        <v>10066.3472</v>
      </c>
      <c r="FW36" s="1">
        <f t="shared" si="25"/>
        <v>34007.4028</v>
      </c>
      <c r="FX36" s="1">
        <f t="shared" si="25"/>
        <v>28435.68</v>
      </c>
      <c r="FY36" s="1">
        <f t="shared" si="25"/>
        <v>37322.252</v>
      </c>
      <c r="FZ36" s="1">
        <f t="shared" si="25"/>
        <v>31776.1528</v>
      </c>
      <c r="GA36" s="1">
        <f t="shared" si="25"/>
        <v>37636.1964</v>
      </c>
      <c r="GB36" s="1">
        <f t="shared" si="25"/>
        <v>36815.0972</v>
      </c>
      <c r="GC36" s="1">
        <f t="shared" si="25"/>
        <v>37105.9484</v>
      </c>
      <c r="GD36" s="1">
        <f t="shared" si="25"/>
        <v>36718.502</v>
      </c>
      <c r="GE36" s="1">
        <f t="shared" si="25"/>
        <v>36935.8512</v>
      </c>
      <c r="GF36" s="1">
        <f t="shared" si="25"/>
        <v>37433.5456</v>
      </c>
      <c r="GG36" s="1">
        <f t="shared" si="25"/>
        <v>23985.1508</v>
      </c>
      <c r="GH36" s="1">
        <f t="shared" si="25"/>
        <v>6438.5992</v>
      </c>
      <c r="GI36" s="1">
        <f t="shared" si="25"/>
        <v>14438.5456</v>
      </c>
      <c r="GJ36" s="1">
        <f t="shared" si="25"/>
        <v>34327.6508</v>
      </c>
      <c r="GK36" s="1">
        <f t="shared" si="25"/>
        <v>5763250.1292</v>
      </c>
    </row>
    <row r="37" hidden="1" spans="1:193">
      <c r="A37" s="14" t="s">
        <v>14</v>
      </c>
      <c r="B37" s="9" t="s">
        <v>20</v>
      </c>
      <c r="C37" s="1">
        <v>38616</v>
      </c>
      <c r="D37" s="1">
        <v>36862</v>
      </c>
      <c r="E37" s="1">
        <v>36010</v>
      </c>
      <c r="F37" s="1">
        <v>19189</v>
      </c>
      <c r="G37" s="1">
        <v>36469</v>
      </c>
      <c r="H37" s="1">
        <v>36976</v>
      </c>
      <c r="I37" s="1">
        <v>28916</v>
      </c>
      <c r="J37" s="1">
        <v>27979</v>
      </c>
      <c r="K37" s="1">
        <v>43573</v>
      </c>
      <c r="L37" s="1">
        <v>44376</v>
      </c>
      <c r="M37" s="1">
        <v>43612</v>
      </c>
      <c r="N37" s="1">
        <v>78044</v>
      </c>
      <c r="O37" s="1">
        <v>1756</v>
      </c>
      <c r="P37" s="1">
        <v>72496</v>
      </c>
      <c r="Q37" s="1">
        <v>36960</v>
      </c>
      <c r="R37" s="1">
        <v>13231</v>
      </c>
      <c r="S37" s="1">
        <v>30162</v>
      </c>
      <c r="T37" s="1">
        <v>3630</v>
      </c>
      <c r="U37" s="1">
        <v>43488</v>
      </c>
      <c r="V37" s="1">
        <v>42704</v>
      </c>
      <c r="W37" s="1">
        <v>43660</v>
      </c>
      <c r="X37" s="1">
        <v>19111</v>
      </c>
      <c r="Y37" s="1">
        <v>12883</v>
      </c>
      <c r="Z37" s="1">
        <v>41114</v>
      </c>
      <c r="AA37" s="1">
        <v>37729</v>
      </c>
      <c r="AB37" s="1">
        <v>34092</v>
      </c>
      <c r="AC37" s="1">
        <v>31301</v>
      </c>
      <c r="AD37" s="1">
        <v>41917</v>
      </c>
      <c r="AE37" s="1">
        <v>38842</v>
      </c>
      <c r="AF37" s="1">
        <v>32716</v>
      </c>
      <c r="AG37" s="1">
        <v>35423</v>
      </c>
      <c r="AH37" s="1">
        <v>25442</v>
      </c>
      <c r="AI37" s="1">
        <v>41275</v>
      </c>
      <c r="AJ37" s="1">
        <v>39011</v>
      </c>
      <c r="AK37" s="1">
        <v>37782</v>
      </c>
      <c r="AL37" s="1">
        <v>39368</v>
      </c>
      <c r="AM37" s="1">
        <v>38368</v>
      </c>
      <c r="AN37" s="1">
        <v>41726</v>
      </c>
      <c r="AO37" s="1">
        <v>39784</v>
      </c>
      <c r="AP37" s="1">
        <v>41321</v>
      </c>
      <c r="AQ37" s="1">
        <v>17723</v>
      </c>
      <c r="AR37" s="1">
        <v>17215</v>
      </c>
      <c r="AS37" s="1">
        <v>42163</v>
      </c>
      <c r="AT37" s="1">
        <v>40170</v>
      </c>
      <c r="AU37" s="1">
        <v>40574</v>
      </c>
      <c r="AV37" s="1">
        <v>38748</v>
      </c>
      <c r="AW37" s="1">
        <v>9994</v>
      </c>
      <c r="AX37" s="1">
        <v>6418</v>
      </c>
      <c r="AY37" s="1">
        <v>37015</v>
      </c>
      <c r="AZ37" s="1">
        <v>37596</v>
      </c>
      <c r="BA37" s="1">
        <v>37008</v>
      </c>
      <c r="BB37" s="1">
        <v>38234</v>
      </c>
      <c r="BC37" s="1">
        <v>27703</v>
      </c>
      <c r="BD37" s="1">
        <v>38002</v>
      </c>
      <c r="BE37" s="1">
        <v>38010</v>
      </c>
      <c r="BF37" s="1">
        <v>44257</v>
      </c>
      <c r="BG37" s="1">
        <v>22968</v>
      </c>
      <c r="BH37" s="1">
        <v>39748</v>
      </c>
      <c r="BI37" s="1">
        <v>39584</v>
      </c>
      <c r="BJ37" s="1">
        <v>42607</v>
      </c>
      <c r="BK37" s="1">
        <v>41204</v>
      </c>
      <c r="BL37" s="1">
        <v>43238</v>
      </c>
      <c r="BM37" s="1">
        <v>41898</v>
      </c>
      <c r="BN37" s="1">
        <v>42868</v>
      </c>
      <c r="BO37" s="1">
        <v>19003</v>
      </c>
      <c r="BP37" s="1">
        <v>38917</v>
      </c>
      <c r="BQ37" s="1">
        <v>42961</v>
      </c>
      <c r="BR37" s="1">
        <v>39601</v>
      </c>
      <c r="BS37" s="1">
        <v>41767</v>
      </c>
      <c r="BT37" s="1">
        <v>42145</v>
      </c>
      <c r="BU37" s="1">
        <v>9802</v>
      </c>
      <c r="BV37" s="1">
        <v>27916</v>
      </c>
      <c r="BW37" s="1">
        <v>41755</v>
      </c>
      <c r="BX37" s="1">
        <v>41238</v>
      </c>
      <c r="BY37" s="1">
        <v>35675</v>
      </c>
      <c r="BZ37" s="1">
        <v>39307</v>
      </c>
      <c r="CA37" s="1">
        <v>32372</v>
      </c>
      <c r="CB37" s="1">
        <v>42348</v>
      </c>
      <c r="CC37" s="1">
        <v>41622</v>
      </c>
      <c r="CD37" s="1">
        <v>43032</v>
      </c>
      <c r="CE37" s="1">
        <v>43232</v>
      </c>
      <c r="CF37" s="1">
        <v>41390</v>
      </c>
      <c r="CG37" s="1">
        <v>42028</v>
      </c>
      <c r="CH37" s="1">
        <v>42776</v>
      </c>
      <c r="CI37" s="1">
        <v>11767</v>
      </c>
      <c r="CJ37" s="1">
        <v>38867</v>
      </c>
      <c r="CK37" s="1">
        <v>34554</v>
      </c>
      <c r="CL37" s="1">
        <v>37147</v>
      </c>
      <c r="CM37" s="1">
        <v>38334</v>
      </c>
      <c r="CN37" s="1">
        <v>38777</v>
      </c>
      <c r="CO37" s="1">
        <v>38705</v>
      </c>
      <c r="CP37" s="1">
        <v>37286</v>
      </c>
      <c r="CQ37" s="1">
        <v>36749</v>
      </c>
      <c r="CR37" s="1">
        <v>37343</v>
      </c>
      <c r="CS37" s="1">
        <v>0</v>
      </c>
      <c r="CT37" s="1">
        <v>37231</v>
      </c>
      <c r="CU37" s="1">
        <v>41683</v>
      </c>
      <c r="CV37" s="1">
        <v>39116</v>
      </c>
      <c r="CW37" s="1">
        <v>35668</v>
      </c>
      <c r="CX37" s="1">
        <v>16124</v>
      </c>
      <c r="CY37" s="1">
        <v>37133</v>
      </c>
      <c r="CZ37" s="1">
        <v>32230</v>
      </c>
      <c r="DA37" s="1">
        <v>37062</v>
      </c>
      <c r="DB37" s="1">
        <v>36604</v>
      </c>
      <c r="DC37" s="1">
        <v>37092</v>
      </c>
      <c r="DD37" s="1">
        <v>36198</v>
      </c>
      <c r="DE37" s="1">
        <v>39138</v>
      </c>
      <c r="DF37" s="1">
        <v>39120</v>
      </c>
      <c r="DG37" s="1">
        <v>38785</v>
      </c>
      <c r="DH37" s="1">
        <v>38744</v>
      </c>
      <c r="DI37" s="1">
        <v>38090</v>
      </c>
      <c r="DJ37" s="1">
        <v>32796</v>
      </c>
      <c r="DK37" s="1">
        <v>40802</v>
      </c>
      <c r="DL37" s="1">
        <v>41630</v>
      </c>
      <c r="DM37" s="1">
        <v>40979</v>
      </c>
      <c r="DN37" s="1">
        <v>41362</v>
      </c>
      <c r="DO37" s="1">
        <v>38333</v>
      </c>
      <c r="DP37" s="1">
        <v>38238</v>
      </c>
      <c r="DQ37" s="1">
        <v>40051</v>
      </c>
      <c r="DR37" s="1">
        <v>39485</v>
      </c>
      <c r="DS37" s="1">
        <v>36222</v>
      </c>
      <c r="DT37" s="1">
        <v>38269</v>
      </c>
      <c r="DU37" s="1">
        <v>36143</v>
      </c>
      <c r="DV37" s="1">
        <v>35414</v>
      </c>
      <c r="DW37" s="1">
        <v>40007</v>
      </c>
      <c r="DX37" s="1">
        <v>42989</v>
      </c>
      <c r="DY37" s="1">
        <v>38316</v>
      </c>
      <c r="DZ37" s="1">
        <v>41948</v>
      </c>
      <c r="EA37" s="1">
        <v>40373</v>
      </c>
      <c r="EB37" s="1">
        <v>42371</v>
      </c>
      <c r="EC37" s="1">
        <v>15354</v>
      </c>
      <c r="ED37" s="1">
        <v>41154</v>
      </c>
      <c r="EE37" s="1">
        <v>41638</v>
      </c>
      <c r="EF37" s="1">
        <v>40897</v>
      </c>
      <c r="EG37" s="1">
        <v>43657</v>
      </c>
      <c r="EH37" s="1">
        <v>28146</v>
      </c>
      <c r="EI37" s="1">
        <v>43967</v>
      </c>
      <c r="EJ37" s="1">
        <v>41777</v>
      </c>
      <c r="EK37" s="1">
        <v>41023</v>
      </c>
      <c r="EL37" s="1">
        <v>42991</v>
      </c>
      <c r="EM37" s="1">
        <v>39834</v>
      </c>
      <c r="EN37" s="1">
        <v>43026</v>
      </c>
      <c r="EO37" s="1">
        <v>41486</v>
      </c>
      <c r="EP37" s="1">
        <v>34139</v>
      </c>
      <c r="EQ37" s="1">
        <v>36859</v>
      </c>
      <c r="ER37" s="1">
        <v>37393</v>
      </c>
      <c r="ES37" s="1">
        <v>37885</v>
      </c>
      <c r="ET37" s="1">
        <v>35826</v>
      </c>
      <c r="EU37" s="1">
        <v>28692</v>
      </c>
      <c r="EV37" s="1">
        <v>33161</v>
      </c>
      <c r="EW37" s="1">
        <v>27293</v>
      </c>
      <c r="EX37" s="1">
        <v>37188</v>
      </c>
      <c r="EY37" s="1">
        <v>38815</v>
      </c>
      <c r="EZ37" s="1">
        <v>36628</v>
      </c>
      <c r="FA37" s="1">
        <v>39016</v>
      </c>
      <c r="FB37" s="1">
        <v>34170</v>
      </c>
      <c r="FC37" s="1">
        <v>35786</v>
      </c>
      <c r="FD37" s="1">
        <v>38125</v>
      </c>
      <c r="FE37" s="1">
        <v>37235</v>
      </c>
      <c r="FF37" s="1">
        <v>35579</v>
      </c>
      <c r="FG37" s="1">
        <v>38262</v>
      </c>
      <c r="FH37" s="1">
        <v>37202</v>
      </c>
      <c r="FI37" s="1">
        <v>34408</v>
      </c>
      <c r="FJ37" s="1">
        <v>17546</v>
      </c>
      <c r="FK37" s="1">
        <v>34837</v>
      </c>
      <c r="FL37" s="1">
        <v>32234</v>
      </c>
      <c r="FM37" s="1">
        <v>34742</v>
      </c>
      <c r="FN37" s="1">
        <v>26365</v>
      </c>
      <c r="FO37" s="1">
        <v>19501</v>
      </c>
      <c r="FP37" s="1">
        <v>30859</v>
      </c>
      <c r="FQ37" s="1">
        <v>22237</v>
      </c>
      <c r="FR37" s="1">
        <v>19566</v>
      </c>
      <c r="FS37" s="1">
        <v>24180</v>
      </c>
      <c r="FT37" s="1">
        <v>33925</v>
      </c>
      <c r="FU37" s="1">
        <v>11194</v>
      </c>
      <c r="FV37" s="1">
        <v>10838</v>
      </c>
      <c r="FW37" s="1">
        <v>36479</v>
      </c>
      <c r="FX37" s="1">
        <v>34992</v>
      </c>
      <c r="FY37" s="1">
        <v>40219</v>
      </c>
      <c r="FZ37" s="1">
        <v>40074</v>
      </c>
      <c r="GA37" s="1">
        <v>40579</v>
      </c>
      <c r="GB37" s="1">
        <v>39668</v>
      </c>
      <c r="GC37" s="1">
        <v>39982</v>
      </c>
      <c r="GD37" s="1">
        <v>39018</v>
      </c>
      <c r="GE37" s="1">
        <v>39072</v>
      </c>
      <c r="GF37" s="1">
        <v>40159</v>
      </c>
      <c r="GG37" s="1">
        <v>37519</v>
      </c>
      <c r="GH37" s="1">
        <v>6609</v>
      </c>
      <c r="GI37" s="1">
        <v>15358</v>
      </c>
      <c r="GJ37" s="1">
        <v>27202</v>
      </c>
      <c r="GK37" s="1">
        <f t="shared" ref="GK37:GK40" si="26">SUM(C37:GJ37)</f>
        <v>6690587</v>
      </c>
    </row>
    <row r="38" spans="1:193">
      <c r="A38" s="14"/>
      <c r="B38" s="9" t="s">
        <v>21</v>
      </c>
      <c r="C38" s="1">
        <v>14071.67</v>
      </c>
      <c r="D38" s="1">
        <v>13432.51</v>
      </c>
      <c r="E38" s="1">
        <v>13122.04</v>
      </c>
      <c r="F38" s="1">
        <v>6992.47</v>
      </c>
      <c r="G38" s="1">
        <v>13289.3</v>
      </c>
      <c r="H38" s="1">
        <v>13474.05</v>
      </c>
      <c r="I38" s="1">
        <v>10536.99</v>
      </c>
      <c r="J38" s="1">
        <v>10195.55</v>
      </c>
      <c r="K38" s="1">
        <v>15878</v>
      </c>
      <c r="L38" s="1">
        <v>16170.61</v>
      </c>
      <c r="M38" s="1">
        <v>15892.21</v>
      </c>
      <c r="N38" s="1">
        <v>28439.23</v>
      </c>
      <c r="O38" s="1">
        <v>639.89</v>
      </c>
      <c r="P38" s="1">
        <v>26417.54</v>
      </c>
      <c r="Q38" s="1">
        <v>13468.22</v>
      </c>
      <c r="R38" s="1">
        <v>4821.38</v>
      </c>
      <c r="S38" s="1">
        <v>10991.03</v>
      </c>
      <c r="T38" s="1">
        <v>1322.77</v>
      </c>
      <c r="U38" s="1">
        <v>15847.03</v>
      </c>
      <c r="V38" s="1">
        <v>15561.34</v>
      </c>
      <c r="W38" s="1">
        <v>15909.7</v>
      </c>
      <c r="X38" s="1">
        <v>6964.05</v>
      </c>
      <c r="Y38" s="1">
        <v>4694.57</v>
      </c>
      <c r="Z38" s="1">
        <v>14981.94</v>
      </c>
      <c r="AA38" s="1">
        <v>13748.45</v>
      </c>
      <c r="AB38" s="1">
        <v>12423.12</v>
      </c>
      <c r="AC38" s="1">
        <v>11406.08</v>
      </c>
      <c r="AD38" s="1">
        <v>15274.55</v>
      </c>
      <c r="AE38" s="1">
        <v>14154.02</v>
      </c>
      <c r="AF38" s="1">
        <v>11921.71</v>
      </c>
      <c r="AG38" s="1">
        <v>12908.14</v>
      </c>
      <c r="AH38" s="1">
        <v>9271.06</v>
      </c>
      <c r="AI38" s="1">
        <v>15040.61</v>
      </c>
      <c r="AJ38" s="1">
        <v>14215.61</v>
      </c>
      <c r="AK38" s="1">
        <v>13767.76</v>
      </c>
      <c r="AL38" s="1">
        <v>14345.7</v>
      </c>
      <c r="AM38" s="1">
        <v>13981.3</v>
      </c>
      <c r="AN38" s="1">
        <v>15204.95</v>
      </c>
      <c r="AO38" s="1">
        <v>14497.29</v>
      </c>
      <c r="AP38" s="1">
        <v>15057.37</v>
      </c>
      <c r="AQ38" s="1">
        <v>6458.26</v>
      </c>
      <c r="AR38" s="1">
        <v>6273.15</v>
      </c>
      <c r="AS38" s="1">
        <v>15364.2</v>
      </c>
      <c r="AT38" s="1">
        <v>14637.95</v>
      </c>
      <c r="AU38" s="1">
        <v>14785.17</v>
      </c>
      <c r="AV38" s="1">
        <v>14119.77</v>
      </c>
      <c r="AW38" s="1">
        <v>3641.81</v>
      </c>
      <c r="AX38" s="1">
        <v>2338.72</v>
      </c>
      <c r="AY38" s="1">
        <v>13488.27</v>
      </c>
      <c r="AZ38" s="1">
        <v>13699.98</v>
      </c>
      <c r="BA38" s="1">
        <v>13485.72</v>
      </c>
      <c r="BB38" s="1">
        <v>13932.47</v>
      </c>
      <c r="BC38" s="1">
        <v>10094.97</v>
      </c>
      <c r="BD38" s="1">
        <v>13847.93</v>
      </c>
      <c r="BE38" s="1">
        <v>13850.84</v>
      </c>
      <c r="BF38" s="1">
        <v>16127.25</v>
      </c>
      <c r="BG38" s="1">
        <v>8369.54</v>
      </c>
      <c r="BH38" s="1">
        <v>14484.17</v>
      </c>
      <c r="BI38" s="1">
        <v>14424.41</v>
      </c>
      <c r="BJ38" s="1">
        <v>15525.99</v>
      </c>
      <c r="BK38" s="1">
        <v>15014.74</v>
      </c>
      <c r="BL38" s="1">
        <v>15755.93</v>
      </c>
      <c r="BM38" s="1">
        <v>15267.63</v>
      </c>
      <c r="BN38" s="1">
        <v>15621.1</v>
      </c>
      <c r="BO38" s="1">
        <v>6924.69</v>
      </c>
      <c r="BP38" s="1">
        <v>14181.35</v>
      </c>
      <c r="BQ38" s="1">
        <v>15654.99</v>
      </c>
      <c r="BR38" s="1">
        <v>14430.6</v>
      </c>
      <c r="BS38" s="1">
        <v>15219.89</v>
      </c>
      <c r="BT38" s="1">
        <v>15357.64</v>
      </c>
      <c r="BU38" s="1">
        <v>3571.85</v>
      </c>
      <c r="BV38" s="1">
        <v>10172.59</v>
      </c>
      <c r="BW38" s="1">
        <v>15215.52</v>
      </c>
      <c r="BX38" s="1">
        <v>15027.13</v>
      </c>
      <c r="BY38" s="1">
        <v>12999.97</v>
      </c>
      <c r="BZ38" s="1">
        <v>14323.47</v>
      </c>
      <c r="CA38" s="1">
        <v>11796.36</v>
      </c>
      <c r="CB38" s="1">
        <v>15431.61</v>
      </c>
      <c r="CC38" s="1">
        <v>15167.06</v>
      </c>
      <c r="CD38" s="1">
        <v>15680.86</v>
      </c>
      <c r="CE38" s="1">
        <v>15753.74</v>
      </c>
      <c r="CF38" s="1">
        <v>15082.52</v>
      </c>
      <c r="CG38" s="1">
        <v>15315</v>
      </c>
      <c r="CH38" s="1">
        <v>15587.57</v>
      </c>
      <c r="CI38" s="1">
        <v>4287.89</v>
      </c>
      <c r="CJ38" s="1">
        <v>14163.13</v>
      </c>
      <c r="CK38" s="1">
        <v>12591.48</v>
      </c>
      <c r="CL38" s="1">
        <v>13536.37</v>
      </c>
      <c r="CM38" s="1">
        <v>13968.91</v>
      </c>
      <c r="CN38" s="1">
        <v>14130.34</v>
      </c>
      <c r="CO38" s="1">
        <v>14104.1</v>
      </c>
      <c r="CP38" s="1">
        <v>13587.02</v>
      </c>
      <c r="CQ38" s="1">
        <v>13391.34</v>
      </c>
      <c r="CR38" s="1">
        <v>13607.79</v>
      </c>
      <c r="CS38" s="1">
        <v>0</v>
      </c>
      <c r="CT38" s="1">
        <v>13566.98</v>
      </c>
      <c r="CU38" s="1">
        <v>15189.29</v>
      </c>
      <c r="CV38" s="1">
        <v>14253.87</v>
      </c>
      <c r="CW38" s="1">
        <v>12997.42</v>
      </c>
      <c r="CX38" s="1">
        <v>5875.59</v>
      </c>
      <c r="CY38" s="1">
        <v>13531.27</v>
      </c>
      <c r="CZ38" s="1">
        <v>11744.61</v>
      </c>
      <c r="DA38" s="1">
        <v>13505.39</v>
      </c>
      <c r="DB38" s="1">
        <v>13338.5</v>
      </c>
      <c r="DC38" s="1">
        <v>13516.32</v>
      </c>
      <c r="DD38" s="1">
        <v>13190.55</v>
      </c>
      <c r="DE38" s="1">
        <v>14261.89</v>
      </c>
      <c r="DF38" s="1">
        <v>14255.33</v>
      </c>
      <c r="DG38" s="1">
        <v>14133.25</v>
      </c>
      <c r="DH38" s="1">
        <v>14118.31</v>
      </c>
      <c r="DI38" s="1">
        <v>13880</v>
      </c>
      <c r="DJ38" s="1">
        <v>11950.86</v>
      </c>
      <c r="DK38" s="1">
        <v>14868.25</v>
      </c>
      <c r="DL38" s="1">
        <v>15169.97</v>
      </c>
      <c r="DM38" s="1">
        <v>14932.75</v>
      </c>
      <c r="DN38" s="1">
        <v>15072.31</v>
      </c>
      <c r="DO38" s="1">
        <v>13968.55</v>
      </c>
      <c r="DP38" s="1">
        <v>13933.93</v>
      </c>
      <c r="DQ38" s="1">
        <v>14594.58</v>
      </c>
      <c r="DR38" s="1">
        <v>14388.33</v>
      </c>
      <c r="DS38" s="1">
        <v>13199.3</v>
      </c>
      <c r="DT38" s="1">
        <v>13945.22</v>
      </c>
      <c r="DU38" s="1">
        <v>13170.51</v>
      </c>
      <c r="DV38" s="1">
        <v>12904.86</v>
      </c>
      <c r="DW38" s="1">
        <v>14578.55</v>
      </c>
      <c r="DX38" s="1">
        <v>15665.19</v>
      </c>
      <c r="DY38" s="1">
        <v>13962.35</v>
      </c>
      <c r="DZ38" s="1">
        <v>15285.85</v>
      </c>
      <c r="EA38" s="1">
        <v>14711.92</v>
      </c>
      <c r="EB38" s="1">
        <v>15439.99</v>
      </c>
      <c r="EC38" s="1">
        <v>5595</v>
      </c>
      <c r="ED38" s="1">
        <v>14996.52</v>
      </c>
      <c r="EE38" s="1">
        <v>15172.89</v>
      </c>
      <c r="EF38" s="1">
        <v>14902.87</v>
      </c>
      <c r="EG38" s="1">
        <v>15908.61</v>
      </c>
      <c r="EH38" s="1">
        <v>10256.4</v>
      </c>
      <c r="EI38" s="1">
        <v>16021.57</v>
      </c>
      <c r="EJ38" s="1">
        <v>15223.54</v>
      </c>
      <c r="EK38" s="1">
        <v>14948.78</v>
      </c>
      <c r="EL38" s="1">
        <v>15665.92</v>
      </c>
      <c r="EM38" s="1">
        <v>14515.51</v>
      </c>
      <c r="EN38" s="1">
        <v>15678.67</v>
      </c>
      <c r="EO38" s="1">
        <v>15117.5</v>
      </c>
      <c r="EP38" s="1">
        <v>12440.25</v>
      </c>
      <c r="EQ38" s="1">
        <v>13431.42</v>
      </c>
      <c r="ER38" s="1">
        <v>13626.01</v>
      </c>
      <c r="ES38" s="1">
        <v>13805.29</v>
      </c>
      <c r="ET38" s="1">
        <v>13054.99</v>
      </c>
      <c r="EU38" s="1">
        <v>10455.36</v>
      </c>
      <c r="EV38" s="1">
        <v>12083.87</v>
      </c>
      <c r="EW38" s="1">
        <v>9945.57</v>
      </c>
      <c r="EX38" s="1">
        <v>13551.31</v>
      </c>
      <c r="EY38" s="1">
        <v>14144.19</v>
      </c>
      <c r="EZ38" s="1">
        <v>13347.24</v>
      </c>
      <c r="FA38" s="1">
        <v>14217.43</v>
      </c>
      <c r="FB38" s="1">
        <v>12451.55</v>
      </c>
      <c r="FC38" s="1">
        <v>13040.42</v>
      </c>
      <c r="FD38" s="1">
        <v>13892.75</v>
      </c>
      <c r="FE38" s="1">
        <v>13568.43</v>
      </c>
      <c r="FF38" s="1">
        <v>12964.99</v>
      </c>
      <c r="FG38" s="1">
        <v>13942.67</v>
      </c>
      <c r="FH38" s="1">
        <v>13556.41</v>
      </c>
      <c r="FI38" s="1">
        <v>12538.28</v>
      </c>
      <c r="FJ38" s="1">
        <v>6393.76</v>
      </c>
      <c r="FK38" s="1">
        <v>12694.6</v>
      </c>
      <c r="FL38" s="1">
        <v>11746.07</v>
      </c>
      <c r="FM38" s="1">
        <v>12659.98</v>
      </c>
      <c r="FN38" s="1">
        <v>9607.41</v>
      </c>
      <c r="FO38" s="1">
        <v>7106.16</v>
      </c>
      <c r="FP38" s="1">
        <v>11245.02</v>
      </c>
      <c r="FQ38" s="1">
        <v>8103.16</v>
      </c>
      <c r="FR38" s="1">
        <v>7129.85</v>
      </c>
      <c r="FS38" s="1">
        <v>8811.19</v>
      </c>
      <c r="FT38" s="1">
        <v>12362.27</v>
      </c>
      <c r="FU38" s="1">
        <v>4079.09</v>
      </c>
      <c r="FV38" s="1">
        <v>3949.37</v>
      </c>
      <c r="FW38" s="1">
        <v>13292.95</v>
      </c>
      <c r="FX38" s="1">
        <v>12751.08</v>
      </c>
      <c r="FY38" s="1">
        <v>14655.8</v>
      </c>
      <c r="FZ38" s="1">
        <v>14602.97</v>
      </c>
      <c r="GA38" s="1">
        <v>14786.99</v>
      </c>
      <c r="GB38" s="1">
        <v>14455.02</v>
      </c>
      <c r="GC38" s="1">
        <v>14569.44</v>
      </c>
      <c r="GD38" s="1">
        <v>14218.16</v>
      </c>
      <c r="GE38" s="1">
        <v>14237.84</v>
      </c>
      <c r="GF38" s="1">
        <v>14633.94</v>
      </c>
      <c r="GG38" s="1">
        <v>13671.92</v>
      </c>
      <c r="GH38" s="1">
        <v>2408.32</v>
      </c>
      <c r="GI38" s="1">
        <v>5596.46</v>
      </c>
      <c r="GJ38" s="1">
        <v>9912.41</v>
      </c>
      <c r="GK38" s="1">
        <f t="shared" si="26"/>
        <v>2438049.84</v>
      </c>
    </row>
    <row r="39" spans="1:193">
      <c r="A39" s="14"/>
      <c r="B39" s="9" t="s">
        <v>404</v>
      </c>
      <c r="C39" s="1"/>
      <c r="D39" s="1"/>
      <c r="E39" s="1">
        <v>7202</v>
      </c>
      <c r="F39" s="1">
        <v>3837.8</v>
      </c>
      <c r="G39" s="1">
        <v>7293.8</v>
      </c>
      <c r="H39" s="1">
        <v>7395.2</v>
      </c>
      <c r="I39" s="1">
        <v>5783.2</v>
      </c>
      <c r="J39" s="1">
        <v>5595.8</v>
      </c>
      <c r="K39" s="1">
        <v>8714.6</v>
      </c>
      <c r="L39" s="1">
        <v>8875.2</v>
      </c>
      <c r="M39" s="1">
        <v>8722.4</v>
      </c>
      <c r="N39" s="1"/>
      <c r="O39" s="1"/>
      <c r="P39" s="1"/>
      <c r="Q39" s="1"/>
      <c r="R39" s="1">
        <v>2646.2</v>
      </c>
      <c r="S39" s="1">
        <v>6032.4</v>
      </c>
      <c r="T39" s="1">
        <v>726</v>
      </c>
      <c r="U39" s="1">
        <v>8697.6</v>
      </c>
      <c r="V39" s="1">
        <v>8540.8</v>
      </c>
      <c r="W39" s="1">
        <v>8732</v>
      </c>
      <c r="X39" s="1">
        <v>3822.2</v>
      </c>
      <c r="Y39" s="1">
        <v>2576.6</v>
      </c>
      <c r="Z39" s="1">
        <v>8222.8</v>
      </c>
      <c r="AA39" s="1"/>
      <c r="AB39" s="1"/>
      <c r="AC39" s="1"/>
      <c r="AD39" s="1"/>
      <c r="AE39" s="1"/>
      <c r="AF39" s="1"/>
      <c r="AG39" s="1"/>
      <c r="AH39" s="1"/>
      <c r="AI39" s="1">
        <v>8255</v>
      </c>
      <c r="AJ39" s="1">
        <v>7802.2</v>
      </c>
      <c r="AK39" s="1">
        <v>7556.4</v>
      </c>
      <c r="AL39" s="1">
        <v>7873.6</v>
      </c>
      <c r="AM39" s="1">
        <v>7673.6</v>
      </c>
      <c r="AN39" s="1">
        <v>8345.2</v>
      </c>
      <c r="AO39" s="1">
        <v>7956.8</v>
      </c>
      <c r="AP39" s="1">
        <v>8264.2</v>
      </c>
      <c r="AQ39" s="1">
        <v>3544.6</v>
      </c>
      <c r="AR39" s="1">
        <v>3443</v>
      </c>
      <c r="AS39" s="1">
        <v>8432.6</v>
      </c>
      <c r="AT39" s="1">
        <v>8034</v>
      </c>
      <c r="AU39" s="1">
        <v>8114.8</v>
      </c>
      <c r="AV39" s="1">
        <v>7749.6</v>
      </c>
      <c r="AW39" s="1">
        <v>1998.8</v>
      </c>
      <c r="AX39" s="1">
        <v>1283.6</v>
      </c>
      <c r="AY39" s="1">
        <v>7403</v>
      </c>
      <c r="AZ39" s="1">
        <v>7519.2</v>
      </c>
      <c r="BA39" s="1">
        <v>7401.6</v>
      </c>
      <c r="BB39" s="1">
        <v>7646.8</v>
      </c>
      <c r="BC39" s="1">
        <v>5540.6</v>
      </c>
      <c r="BD39" s="1">
        <v>7600.4</v>
      </c>
      <c r="BE39" s="1">
        <v>7602</v>
      </c>
      <c r="BF39" s="1">
        <v>8851.4</v>
      </c>
      <c r="BG39" s="1">
        <v>4593.6</v>
      </c>
      <c r="BH39" s="1">
        <v>7949.6</v>
      </c>
      <c r="BI39" s="1">
        <v>7916.8</v>
      </c>
      <c r="BJ39" s="1">
        <v>8521.4</v>
      </c>
      <c r="BK39" s="1">
        <v>8240.8</v>
      </c>
      <c r="BL39" s="1">
        <v>8647.6</v>
      </c>
      <c r="BM39" s="1">
        <v>8379.6</v>
      </c>
      <c r="BN39" s="1">
        <v>8573.6</v>
      </c>
      <c r="BO39" s="1">
        <v>3800.6</v>
      </c>
      <c r="BP39" s="1">
        <v>7783.4</v>
      </c>
      <c r="BQ39" s="1">
        <v>8592.2</v>
      </c>
      <c r="BR39" s="1">
        <v>7920.2</v>
      </c>
      <c r="BS39" s="1">
        <v>8353.4</v>
      </c>
      <c r="BT39" s="1">
        <v>8429</v>
      </c>
      <c r="BU39" s="1">
        <v>1960.4</v>
      </c>
      <c r="BV39" s="1">
        <v>5583.2</v>
      </c>
      <c r="BW39" s="1">
        <v>8351</v>
      </c>
      <c r="BX39" s="1">
        <v>8247.6</v>
      </c>
      <c r="BY39" s="1">
        <v>7135</v>
      </c>
      <c r="BZ39" s="1">
        <v>7861.4</v>
      </c>
      <c r="CA39" s="1">
        <v>6474.4</v>
      </c>
      <c r="CB39" s="1">
        <v>8469.6</v>
      </c>
      <c r="CC39" s="1">
        <v>8324.4</v>
      </c>
      <c r="CD39" s="1">
        <v>8606.4</v>
      </c>
      <c r="CE39" s="1">
        <v>8646.4</v>
      </c>
      <c r="CF39" s="1">
        <v>8278</v>
      </c>
      <c r="CG39" s="1">
        <v>8405.6</v>
      </c>
      <c r="CH39" s="1">
        <v>8555.2</v>
      </c>
      <c r="CI39" s="1">
        <v>2353.4</v>
      </c>
      <c r="CJ39" s="1"/>
      <c r="CK39" s="1">
        <v>6910.8</v>
      </c>
      <c r="CL39" s="1">
        <v>7429.4</v>
      </c>
      <c r="CM39" s="1">
        <v>7666.8</v>
      </c>
      <c r="CN39" s="1">
        <v>7755.4</v>
      </c>
      <c r="CO39" s="1">
        <v>7741</v>
      </c>
      <c r="CP39" s="1">
        <v>7457.2</v>
      </c>
      <c r="CQ39" s="1">
        <v>7349.8</v>
      </c>
      <c r="CR39" s="1">
        <v>7468.6</v>
      </c>
      <c r="CS39" s="1">
        <v>0</v>
      </c>
      <c r="CT39" s="1">
        <v>7446.2</v>
      </c>
      <c r="CU39" s="1">
        <v>8336.6</v>
      </c>
      <c r="CV39" s="1">
        <v>7823.2</v>
      </c>
      <c r="CW39" s="1">
        <v>7133.6</v>
      </c>
      <c r="CX39" s="1">
        <v>3224.8</v>
      </c>
      <c r="CY39" s="1">
        <v>7426.6</v>
      </c>
      <c r="CZ39" s="1">
        <v>6446</v>
      </c>
      <c r="DA39" s="1">
        <v>7412.4</v>
      </c>
      <c r="DB39" s="1">
        <v>7320.8</v>
      </c>
      <c r="DC39" s="1">
        <v>7418.4</v>
      </c>
      <c r="DD39" s="1"/>
      <c r="DE39" s="1"/>
      <c r="DF39" s="1"/>
      <c r="DG39" s="1"/>
      <c r="DH39" s="1"/>
      <c r="DI39" s="1"/>
      <c r="DJ39" s="1">
        <v>6559.2</v>
      </c>
      <c r="DK39" s="1">
        <v>8160.4</v>
      </c>
      <c r="DL39" s="1">
        <v>8326</v>
      </c>
      <c r="DM39" s="1">
        <v>8195.8</v>
      </c>
      <c r="DN39" s="1">
        <v>8272.4</v>
      </c>
      <c r="DO39" s="1">
        <v>7666.6</v>
      </c>
      <c r="DP39" s="1">
        <v>7647.6</v>
      </c>
      <c r="DQ39" s="1">
        <v>8010.2</v>
      </c>
      <c r="DR39" s="1">
        <v>7897</v>
      </c>
      <c r="DS39" s="1"/>
      <c r="DT39" s="1"/>
      <c r="DU39" s="1"/>
      <c r="DV39" s="1"/>
      <c r="DW39" s="1">
        <v>8001.4</v>
      </c>
      <c r="DX39" s="1">
        <v>8597.8</v>
      </c>
      <c r="DY39" s="1">
        <v>7663.2</v>
      </c>
      <c r="DZ39" s="1">
        <v>8389.6</v>
      </c>
      <c r="EA39" s="1">
        <v>8074.6</v>
      </c>
      <c r="EB39" s="1">
        <v>8474.2</v>
      </c>
      <c r="EC39" s="1">
        <v>3070.8</v>
      </c>
      <c r="ED39" s="1">
        <v>8230.8</v>
      </c>
      <c r="EE39" s="1">
        <v>8327.6</v>
      </c>
      <c r="EF39" s="1">
        <v>8179.4</v>
      </c>
      <c r="EG39" s="1">
        <v>8731.4</v>
      </c>
      <c r="EH39" s="1">
        <v>5629.2</v>
      </c>
      <c r="EI39" s="1">
        <v>8793.4</v>
      </c>
      <c r="EJ39" s="1">
        <v>8355.4</v>
      </c>
      <c r="EK39" s="1">
        <v>8204.6</v>
      </c>
      <c r="EL39" s="1">
        <v>8598.2</v>
      </c>
      <c r="EM39" s="1">
        <v>7966.8</v>
      </c>
      <c r="EN39" s="1">
        <v>8605.2</v>
      </c>
      <c r="EO39" s="1">
        <v>8297.2</v>
      </c>
      <c r="EP39" s="1"/>
      <c r="EQ39" s="1"/>
      <c r="ER39" s="1"/>
      <c r="ES39" s="1"/>
      <c r="ET39" s="1"/>
      <c r="EU39" s="1">
        <v>5738.4</v>
      </c>
      <c r="EV39" s="1">
        <v>6632.2</v>
      </c>
      <c r="EW39" s="1">
        <v>5458.6</v>
      </c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>
        <v>3509.2</v>
      </c>
      <c r="FK39" s="1"/>
      <c r="FL39" s="1"/>
      <c r="FM39" s="1">
        <v>6948.4</v>
      </c>
      <c r="FN39" s="1">
        <v>5273</v>
      </c>
      <c r="FO39" s="1">
        <v>3900.2</v>
      </c>
      <c r="FP39" s="1"/>
      <c r="FQ39" s="1">
        <v>4447.4</v>
      </c>
      <c r="FR39" s="1">
        <v>3913.2</v>
      </c>
      <c r="FS39" s="1">
        <v>4836</v>
      </c>
      <c r="FT39" s="1">
        <v>6785</v>
      </c>
      <c r="FU39" s="1">
        <v>2238.8</v>
      </c>
      <c r="FV39" s="1">
        <v>2167.6</v>
      </c>
      <c r="FW39" s="1">
        <v>7295.8</v>
      </c>
      <c r="FX39" s="1"/>
      <c r="FY39" s="1">
        <v>8043.8</v>
      </c>
      <c r="FZ39" s="1">
        <v>8014.8</v>
      </c>
      <c r="GA39" s="1">
        <v>8115.8</v>
      </c>
      <c r="GB39" s="1">
        <v>7933.6</v>
      </c>
      <c r="GC39" s="1">
        <v>7996.4</v>
      </c>
      <c r="GD39" s="1">
        <v>7803.6</v>
      </c>
      <c r="GE39" s="1">
        <v>7814.4</v>
      </c>
      <c r="GF39" s="1">
        <v>8031.8</v>
      </c>
      <c r="GG39" s="1">
        <v>7503.8</v>
      </c>
      <c r="GH39" s="1">
        <v>1321.8</v>
      </c>
      <c r="GI39" s="1">
        <v>3071.6</v>
      </c>
      <c r="GJ39" s="1">
        <v>5440.4</v>
      </c>
      <c r="GK39" s="1">
        <f t="shared" si="26"/>
        <v>995192.6</v>
      </c>
    </row>
    <row r="40" spans="1:193">
      <c r="A40" s="14"/>
      <c r="B40" s="9" t="s">
        <v>22</v>
      </c>
      <c r="C40" s="1">
        <v>23772.01</v>
      </c>
      <c r="D40" s="1">
        <v>22692.25</v>
      </c>
      <c r="E40" s="1">
        <v>17486.46</v>
      </c>
      <c r="F40" s="1">
        <v>9318.18</v>
      </c>
      <c r="G40" s="1">
        <v>17709.35</v>
      </c>
      <c r="H40" s="1">
        <v>17955.55</v>
      </c>
      <c r="I40" s="1">
        <v>14041.61</v>
      </c>
      <c r="J40" s="1">
        <v>13586.6</v>
      </c>
      <c r="K40" s="1">
        <v>21159.05</v>
      </c>
      <c r="L40" s="1">
        <v>21548.99</v>
      </c>
      <c r="M40" s="1">
        <v>21177.99</v>
      </c>
      <c r="N40" s="1">
        <v>48043.89</v>
      </c>
      <c r="O40" s="1">
        <v>1080.99</v>
      </c>
      <c r="P40" s="1">
        <v>44628.54</v>
      </c>
      <c r="Q40" s="1">
        <v>22752.58</v>
      </c>
      <c r="R40" s="1">
        <v>6424.97</v>
      </c>
      <c r="S40" s="1">
        <v>14646.67</v>
      </c>
      <c r="T40" s="1">
        <v>1762.73</v>
      </c>
      <c r="U40" s="1">
        <v>21117.77</v>
      </c>
      <c r="V40" s="1">
        <v>20737.06</v>
      </c>
      <c r="W40" s="1">
        <v>21201.3</v>
      </c>
      <c r="X40" s="1">
        <v>9280.3</v>
      </c>
      <c r="Y40" s="1">
        <v>6255.98</v>
      </c>
      <c r="Z40" s="1">
        <v>19964.96</v>
      </c>
      <c r="AA40" s="1">
        <v>23225.97</v>
      </c>
      <c r="AB40" s="1">
        <v>20987.04</v>
      </c>
      <c r="AC40" s="1">
        <v>19268.9</v>
      </c>
      <c r="AD40" s="1">
        <v>25804.11</v>
      </c>
      <c r="AE40" s="1">
        <v>23911.14</v>
      </c>
      <c r="AF40" s="1">
        <v>20139.97</v>
      </c>
      <c r="AG40" s="1">
        <v>21806.4</v>
      </c>
      <c r="AH40" s="1">
        <v>15662.1</v>
      </c>
      <c r="AI40" s="1">
        <v>20043.14</v>
      </c>
      <c r="AJ40" s="1">
        <v>18943.74</v>
      </c>
      <c r="AK40" s="1">
        <v>18346.94</v>
      </c>
      <c r="AL40" s="1">
        <v>19117.1</v>
      </c>
      <c r="AM40" s="1">
        <v>18631.5</v>
      </c>
      <c r="AN40" s="1">
        <v>20262.15</v>
      </c>
      <c r="AO40" s="1">
        <v>19319.11</v>
      </c>
      <c r="AP40" s="1">
        <v>20065.48</v>
      </c>
      <c r="AQ40" s="1">
        <v>8606.29</v>
      </c>
      <c r="AR40" s="1">
        <v>8359.6</v>
      </c>
      <c r="AS40" s="1">
        <v>20474.35</v>
      </c>
      <c r="AT40" s="1">
        <v>19506.55</v>
      </c>
      <c r="AU40" s="1">
        <v>19702.73</v>
      </c>
      <c r="AV40" s="1">
        <v>18816.03</v>
      </c>
      <c r="AW40" s="1">
        <v>4853.09</v>
      </c>
      <c r="AX40" s="1">
        <v>3116.58</v>
      </c>
      <c r="AY40" s="1">
        <v>17974.48</v>
      </c>
      <c r="AZ40" s="1">
        <v>18256.62</v>
      </c>
      <c r="BA40" s="1">
        <v>17971.08</v>
      </c>
      <c r="BB40" s="1">
        <v>18566.43</v>
      </c>
      <c r="BC40" s="1">
        <v>13452.58</v>
      </c>
      <c r="BD40" s="1">
        <v>18453.77</v>
      </c>
      <c r="BE40" s="1">
        <v>18457.66</v>
      </c>
      <c r="BF40" s="1">
        <v>21491.2</v>
      </c>
      <c r="BG40" s="1">
        <v>11153.26</v>
      </c>
      <c r="BH40" s="1">
        <v>19301.63</v>
      </c>
      <c r="BI40" s="1">
        <v>19221.99</v>
      </c>
      <c r="BJ40" s="1">
        <v>20689.96</v>
      </c>
      <c r="BK40" s="1">
        <v>20008.66</v>
      </c>
      <c r="BL40" s="1">
        <v>20996.37</v>
      </c>
      <c r="BM40" s="1">
        <v>20345.67</v>
      </c>
      <c r="BN40" s="1">
        <v>20816.7</v>
      </c>
      <c r="BO40" s="1">
        <v>9227.86</v>
      </c>
      <c r="BP40" s="1">
        <v>18898.1</v>
      </c>
      <c r="BQ40" s="1">
        <v>20861.86</v>
      </c>
      <c r="BR40" s="1">
        <v>19230.25</v>
      </c>
      <c r="BS40" s="1">
        <v>20282.06</v>
      </c>
      <c r="BT40" s="1">
        <v>20465.61</v>
      </c>
      <c r="BU40" s="1">
        <v>4759.85</v>
      </c>
      <c r="BV40" s="1">
        <v>13556.01</v>
      </c>
      <c r="BW40" s="1">
        <v>20276.23</v>
      </c>
      <c r="BX40" s="1">
        <v>20025.17</v>
      </c>
      <c r="BY40" s="1">
        <v>17323.78</v>
      </c>
      <c r="BZ40" s="1">
        <v>19087.48</v>
      </c>
      <c r="CA40" s="1">
        <v>15719.84</v>
      </c>
      <c r="CB40" s="1">
        <v>20564.19</v>
      </c>
      <c r="CC40" s="1">
        <v>20211.64</v>
      </c>
      <c r="CD40" s="1">
        <v>20896.34</v>
      </c>
      <c r="CE40" s="1">
        <v>20993.46</v>
      </c>
      <c r="CF40" s="1">
        <v>20098.98</v>
      </c>
      <c r="CG40" s="1">
        <v>20408.8</v>
      </c>
      <c r="CH40" s="1">
        <v>20772.03</v>
      </c>
      <c r="CI40" s="1">
        <v>5714.06</v>
      </c>
      <c r="CJ40" s="1">
        <v>23926.53</v>
      </c>
      <c r="CK40" s="1">
        <v>16779.42</v>
      </c>
      <c r="CL40" s="1">
        <v>18038.58</v>
      </c>
      <c r="CM40" s="1">
        <v>18614.99</v>
      </c>
      <c r="CN40" s="1">
        <v>18830.11</v>
      </c>
      <c r="CO40" s="1">
        <v>18795.15</v>
      </c>
      <c r="CP40" s="1">
        <v>18106.08</v>
      </c>
      <c r="CQ40" s="1">
        <v>17845.31</v>
      </c>
      <c r="CR40" s="1">
        <v>18133.76</v>
      </c>
      <c r="CS40" s="1">
        <v>0</v>
      </c>
      <c r="CT40" s="1">
        <v>18079.37</v>
      </c>
      <c r="CU40" s="1">
        <v>20241.26</v>
      </c>
      <c r="CV40" s="1">
        <v>18994.73</v>
      </c>
      <c r="CW40" s="1">
        <v>17320.38</v>
      </c>
      <c r="CX40" s="1">
        <v>7829.81</v>
      </c>
      <c r="CY40" s="1">
        <v>18031.78</v>
      </c>
      <c r="CZ40" s="1">
        <v>15650.89</v>
      </c>
      <c r="DA40" s="1">
        <v>17997.31</v>
      </c>
      <c r="DB40" s="1">
        <v>17774.9</v>
      </c>
      <c r="DC40" s="1">
        <v>18011.88</v>
      </c>
      <c r="DD40" s="1">
        <v>22283.49</v>
      </c>
      <c r="DE40" s="1">
        <v>24093.35</v>
      </c>
      <c r="DF40" s="1">
        <v>24082.27</v>
      </c>
      <c r="DG40" s="1">
        <v>23876.05</v>
      </c>
      <c r="DH40" s="1">
        <v>23850.81</v>
      </c>
      <c r="DI40" s="1">
        <v>23448.2</v>
      </c>
      <c r="DJ40" s="1">
        <v>15925.74</v>
      </c>
      <c r="DK40" s="1">
        <v>19813.45</v>
      </c>
      <c r="DL40" s="1">
        <v>20215.53</v>
      </c>
      <c r="DM40" s="1">
        <v>19899.4</v>
      </c>
      <c r="DN40" s="1">
        <v>20085.39</v>
      </c>
      <c r="DO40" s="1">
        <v>18614.5</v>
      </c>
      <c r="DP40" s="1">
        <v>18568.37</v>
      </c>
      <c r="DQ40" s="1">
        <v>19448.77</v>
      </c>
      <c r="DR40" s="1">
        <v>19173.92</v>
      </c>
      <c r="DS40" s="1">
        <v>22298.26</v>
      </c>
      <c r="DT40" s="1">
        <v>23558.4</v>
      </c>
      <c r="DU40" s="1">
        <v>22249.63</v>
      </c>
      <c r="DV40" s="1">
        <v>21800.86</v>
      </c>
      <c r="DW40" s="1">
        <v>19427.4</v>
      </c>
      <c r="DX40" s="1">
        <v>20875.46</v>
      </c>
      <c r="DY40" s="1">
        <v>18606.25</v>
      </c>
      <c r="DZ40" s="1">
        <v>20369.95</v>
      </c>
      <c r="EA40" s="1">
        <v>19605.13</v>
      </c>
      <c r="EB40" s="1">
        <v>20575.36</v>
      </c>
      <c r="EC40" s="1">
        <v>7455.9</v>
      </c>
      <c r="ED40" s="1">
        <v>19984.38</v>
      </c>
      <c r="EE40" s="1">
        <v>20219.41</v>
      </c>
      <c r="EF40" s="1">
        <v>19859.58</v>
      </c>
      <c r="EG40" s="1">
        <v>21199.84</v>
      </c>
      <c r="EH40" s="1">
        <v>13667.7</v>
      </c>
      <c r="EI40" s="1">
        <v>21350.38</v>
      </c>
      <c r="EJ40" s="1">
        <v>20286.91</v>
      </c>
      <c r="EK40" s="1">
        <v>19920.77</v>
      </c>
      <c r="EL40" s="1">
        <v>20876.43</v>
      </c>
      <c r="EM40" s="1">
        <v>19343.39</v>
      </c>
      <c r="EN40" s="1">
        <v>20893.43</v>
      </c>
      <c r="EO40" s="1">
        <v>20145.6</v>
      </c>
      <c r="EP40" s="1">
        <v>21015.97</v>
      </c>
      <c r="EQ40" s="1">
        <v>22690.4</v>
      </c>
      <c r="ER40" s="1">
        <v>23019.13</v>
      </c>
      <c r="ES40" s="1">
        <v>23322.01</v>
      </c>
      <c r="ET40" s="1">
        <v>22054.49</v>
      </c>
      <c r="EU40" s="1">
        <v>13932.84</v>
      </c>
      <c r="EV40" s="1">
        <v>16102.98</v>
      </c>
      <c r="EW40" s="1">
        <v>13253.48</v>
      </c>
      <c r="EX40" s="1">
        <v>22892.93</v>
      </c>
      <c r="EY40" s="1">
        <v>23894.51</v>
      </c>
      <c r="EZ40" s="1">
        <v>22548.2</v>
      </c>
      <c r="FA40" s="1">
        <v>24018.25</v>
      </c>
      <c r="FB40" s="1">
        <v>21035.05</v>
      </c>
      <c r="FC40" s="1">
        <v>22029.86</v>
      </c>
      <c r="FD40" s="1">
        <v>23469.75</v>
      </c>
      <c r="FE40" s="1">
        <v>22921.87</v>
      </c>
      <c r="FF40" s="1">
        <v>21902.43</v>
      </c>
      <c r="FG40" s="1">
        <v>23554.09</v>
      </c>
      <c r="FH40" s="1">
        <v>22901.55</v>
      </c>
      <c r="FI40" s="1">
        <v>21181.56</v>
      </c>
      <c r="FJ40" s="1">
        <v>8520.34</v>
      </c>
      <c r="FK40" s="1">
        <v>21445.66</v>
      </c>
      <c r="FL40" s="1">
        <v>19843.25</v>
      </c>
      <c r="FM40" s="1">
        <v>16870.72</v>
      </c>
      <c r="FN40" s="1">
        <v>12802.84</v>
      </c>
      <c r="FO40" s="1">
        <v>9469.69</v>
      </c>
      <c r="FP40" s="1">
        <v>18996.8</v>
      </c>
      <c r="FQ40" s="1">
        <v>10798.29</v>
      </c>
      <c r="FR40" s="1">
        <v>9501.25</v>
      </c>
      <c r="FS40" s="1">
        <v>11741.81</v>
      </c>
      <c r="FT40" s="1">
        <v>16473.98</v>
      </c>
      <c r="FU40" s="1">
        <v>5435.81</v>
      </c>
      <c r="FV40" s="1">
        <v>5262.93</v>
      </c>
      <c r="FW40" s="1">
        <v>17714.2</v>
      </c>
      <c r="FX40" s="1">
        <v>21541.08</v>
      </c>
      <c r="FY40" s="1">
        <v>19530.35</v>
      </c>
      <c r="FZ40" s="1">
        <v>19459.93</v>
      </c>
      <c r="GA40" s="1">
        <v>19705.16</v>
      </c>
      <c r="GB40" s="1">
        <v>19262.78</v>
      </c>
      <c r="GC40" s="1">
        <v>19415.26</v>
      </c>
      <c r="GD40" s="1">
        <v>18947.14</v>
      </c>
      <c r="GE40" s="1">
        <v>18973.36</v>
      </c>
      <c r="GF40" s="1">
        <v>19501.21</v>
      </c>
      <c r="GG40" s="1">
        <v>18219.23</v>
      </c>
      <c r="GH40" s="1">
        <v>3209.33</v>
      </c>
      <c r="GI40" s="1">
        <v>7457.84</v>
      </c>
      <c r="GJ40" s="1">
        <v>13209.29</v>
      </c>
      <c r="GK40" s="1">
        <f t="shared" si="26"/>
        <v>3471850.23</v>
      </c>
    </row>
    <row r="41" hidden="1" spans="1:193">
      <c r="A41" s="14"/>
      <c r="B41" s="9" t="s">
        <v>23</v>
      </c>
      <c r="C41" s="1">
        <f t="shared" ref="C41:BN41" si="27">C40+C39+C38</f>
        <v>37843.68</v>
      </c>
      <c r="D41" s="1">
        <f t="shared" si="27"/>
        <v>36124.76</v>
      </c>
      <c r="E41" s="1">
        <f t="shared" si="27"/>
        <v>37810.5</v>
      </c>
      <c r="F41" s="1">
        <f t="shared" si="27"/>
        <v>20148.45</v>
      </c>
      <c r="G41" s="1">
        <f t="shared" si="27"/>
        <v>38292.45</v>
      </c>
      <c r="H41" s="1">
        <f t="shared" si="27"/>
        <v>38824.8</v>
      </c>
      <c r="I41" s="1">
        <f t="shared" si="27"/>
        <v>30361.8</v>
      </c>
      <c r="J41" s="1">
        <f t="shared" si="27"/>
        <v>29377.95</v>
      </c>
      <c r="K41" s="1">
        <f t="shared" si="27"/>
        <v>45751.65</v>
      </c>
      <c r="L41" s="1">
        <f t="shared" si="27"/>
        <v>46594.8</v>
      </c>
      <c r="M41" s="1">
        <f t="shared" si="27"/>
        <v>45792.6</v>
      </c>
      <c r="N41" s="1">
        <f t="shared" si="27"/>
        <v>76483.12</v>
      </c>
      <c r="O41" s="1">
        <f t="shared" si="27"/>
        <v>1720.88</v>
      </c>
      <c r="P41" s="1">
        <f t="shared" si="27"/>
        <v>71046.08</v>
      </c>
      <c r="Q41" s="1">
        <f t="shared" si="27"/>
        <v>36220.8</v>
      </c>
      <c r="R41" s="1">
        <f t="shared" si="27"/>
        <v>13892.55</v>
      </c>
      <c r="S41" s="1">
        <f t="shared" si="27"/>
        <v>31670.1</v>
      </c>
      <c r="T41" s="1">
        <f t="shared" si="27"/>
        <v>3811.5</v>
      </c>
      <c r="U41" s="1">
        <f t="shared" si="27"/>
        <v>45662.4</v>
      </c>
      <c r="V41" s="1">
        <f t="shared" si="27"/>
        <v>44839.2</v>
      </c>
      <c r="W41" s="1">
        <f t="shared" si="27"/>
        <v>45843</v>
      </c>
      <c r="X41" s="1">
        <f t="shared" si="27"/>
        <v>20066.55</v>
      </c>
      <c r="Y41" s="1">
        <f t="shared" si="27"/>
        <v>13527.15</v>
      </c>
      <c r="Z41" s="1">
        <f t="shared" si="27"/>
        <v>43169.7</v>
      </c>
      <c r="AA41" s="1">
        <f t="shared" si="27"/>
        <v>36974.42</v>
      </c>
      <c r="AB41" s="1">
        <f t="shared" si="27"/>
        <v>33410.16</v>
      </c>
      <c r="AC41" s="1">
        <f t="shared" si="27"/>
        <v>30674.98</v>
      </c>
      <c r="AD41" s="1">
        <f t="shared" si="27"/>
        <v>41078.66</v>
      </c>
      <c r="AE41" s="1">
        <f t="shared" si="27"/>
        <v>38065.16</v>
      </c>
      <c r="AF41" s="1">
        <f t="shared" si="27"/>
        <v>32061.68</v>
      </c>
      <c r="AG41" s="1">
        <f t="shared" si="27"/>
        <v>34714.54</v>
      </c>
      <c r="AH41" s="1">
        <f t="shared" si="27"/>
        <v>24933.16</v>
      </c>
      <c r="AI41" s="1">
        <f t="shared" si="27"/>
        <v>43338.75</v>
      </c>
      <c r="AJ41" s="1">
        <f t="shared" si="27"/>
        <v>40961.55</v>
      </c>
      <c r="AK41" s="1">
        <f t="shared" si="27"/>
        <v>39671.1</v>
      </c>
      <c r="AL41" s="1">
        <f t="shared" si="27"/>
        <v>41336.4</v>
      </c>
      <c r="AM41" s="1">
        <f t="shared" si="27"/>
        <v>40286.4</v>
      </c>
      <c r="AN41" s="1">
        <f t="shared" si="27"/>
        <v>43812.3</v>
      </c>
      <c r="AO41" s="1">
        <f t="shared" si="27"/>
        <v>41773.2</v>
      </c>
      <c r="AP41" s="1">
        <f t="shared" si="27"/>
        <v>43387.05</v>
      </c>
      <c r="AQ41" s="1">
        <f t="shared" si="27"/>
        <v>18609.15</v>
      </c>
      <c r="AR41" s="1">
        <f t="shared" si="27"/>
        <v>18075.75</v>
      </c>
      <c r="AS41" s="1">
        <f t="shared" si="27"/>
        <v>44271.15</v>
      </c>
      <c r="AT41" s="1">
        <f t="shared" si="27"/>
        <v>42178.5</v>
      </c>
      <c r="AU41" s="1">
        <f t="shared" si="27"/>
        <v>42602.7</v>
      </c>
      <c r="AV41" s="1">
        <f t="shared" si="27"/>
        <v>40685.4</v>
      </c>
      <c r="AW41" s="1">
        <f t="shared" si="27"/>
        <v>10493.7</v>
      </c>
      <c r="AX41" s="1">
        <f t="shared" si="27"/>
        <v>6738.9</v>
      </c>
      <c r="AY41" s="1">
        <f t="shared" si="27"/>
        <v>38865.75</v>
      </c>
      <c r="AZ41" s="1">
        <f t="shared" si="27"/>
        <v>39475.8</v>
      </c>
      <c r="BA41" s="1">
        <f t="shared" si="27"/>
        <v>38858.4</v>
      </c>
      <c r="BB41" s="1">
        <f t="shared" si="27"/>
        <v>40145.7</v>
      </c>
      <c r="BC41" s="1">
        <f t="shared" si="27"/>
        <v>29088.15</v>
      </c>
      <c r="BD41" s="1">
        <f t="shared" si="27"/>
        <v>39902.1</v>
      </c>
      <c r="BE41" s="1">
        <f t="shared" si="27"/>
        <v>39910.5</v>
      </c>
      <c r="BF41" s="1">
        <f t="shared" si="27"/>
        <v>46469.85</v>
      </c>
      <c r="BG41" s="1">
        <f t="shared" si="27"/>
        <v>24116.4</v>
      </c>
      <c r="BH41" s="1">
        <f t="shared" si="27"/>
        <v>41735.4</v>
      </c>
      <c r="BI41" s="1">
        <f t="shared" si="27"/>
        <v>41563.2</v>
      </c>
      <c r="BJ41" s="1">
        <f t="shared" si="27"/>
        <v>44737.35</v>
      </c>
      <c r="BK41" s="1">
        <f t="shared" si="27"/>
        <v>43264.2</v>
      </c>
      <c r="BL41" s="1">
        <f t="shared" si="27"/>
        <v>45399.9</v>
      </c>
      <c r="BM41" s="1">
        <f t="shared" si="27"/>
        <v>43992.9</v>
      </c>
      <c r="BN41" s="1">
        <f t="shared" si="27"/>
        <v>45011.4</v>
      </c>
      <c r="BO41" s="1">
        <f t="shared" ref="BO41:DZ41" si="28">BO40+BO39+BO38</f>
        <v>19953.15</v>
      </c>
      <c r="BP41" s="1">
        <f t="shared" si="28"/>
        <v>40862.85</v>
      </c>
      <c r="BQ41" s="1">
        <f t="shared" si="28"/>
        <v>45109.05</v>
      </c>
      <c r="BR41" s="1">
        <f t="shared" si="28"/>
        <v>41581.05</v>
      </c>
      <c r="BS41" s="1">
        <f t="shared" si="28"/>
        <v>43855.35</v>
      </c>
      <c r="BT41" s="1">
        <f t="shared" si="28"/>
        <v>44252.25</v>
      </c>
      <c r="BU41" s="1">
        <f t="shared" si="28"/>
        <v>10292.1</v>
      </c>
      <c r="BV41" s="1">
        <f t="shared" si="28"/>
        <v>29311.8</v>
      </c>
      <c r="BW41" s="1">
        <f t="shared" si="28"/>
        <v>43842.75</v>
      </c>
      <c r="BX41" s="1">
        <f t="shared" si="28"/>
        <v>43299.9</v>
      </c>
      <c r="BY41" s="1">
        <f t="shared" si="28"/>
        <v>37458.75</v>
      </c>
      <c r="BZ41" s="1">
        <f t="shared" si="28"/>
        <v>41272.35</v>
      </c>
      <c r="CA41" s="1">
        <f t="shared" si="28"/>
        <v>33990.6</v>
      </c>
      <c r="CB41" s="1">
        <f t="shared" si="28"/>
        <v>44465.4</v>
      </c>
      <c r="CC41" s="1">
        <f t="shared" si="28"/>
        <v>43703.1</v>
      </c>
      <c r="CD41" s="1">
        <f t="shared" si="28"/>
        <v>45183.6</v>
      </c>
      <c r="CE41" s="1">
        <f t="shared" si="28"/>
        <v>45393.6</v>
      </c>
      <c r="CF41" s="1">
        <f t="shared" si="28"/>
        <v>43459.5</v>
      </c>
      <c r="CG41" s="1">
        <f t="shared" si="28"/>
        <v>44129.4</v>
      </c>
      <c r="CH41" s="1">
        <f t="shared" si="28"/>
        <v>44914.8</v>
      </c>
      <c r="CI41" s="1">
        <f t="shared" si="28"/>
        <v>12355.35</v>
      </c>
      <c r="CJ41" s="1">
        <f t="shared" si="28"/>
        <v>38089.66</v>
      </c>
      <c r="CK41" s="1">
        <f t="shared" si="28"/>
        <v>36281.7</v>
      </c>
      <c r="CL41" s="1">
        <f t="shared" si="28"/>
        <v>39004.35</v>
      </c>
      <c r="CM41" s="1">
        <f t="shared" si="28"/>
        <v>40250.7</v>
      </c>
      <c r="CN41" s="1">
        <f t="shared" si="28"/>
        <v>40715.85</v>
      </c>
      <c r="CO41" s="1">
        <f t="shared" si="28"/>
        <v>40640.25</v>
      </c>
      <c r="CP41" s="1">
        <f t="shared" si="28"/>
        <v>39150.3</v>
      </c>
      <c r="CQ41" s="1">
        <f t="shared" si="28"/>
        <v>38586.45</v>
      </c>
      <c r="CR41" s="1">
        <f t="shared" si="28"/>
        <v>39210.15</v>
      </c>
      <c r="CS41" s="1">
        <f t="shared" si="28"/>
        <v>0</v>
      </c>
      <c r="CT41" s="1">
        <f t="shared" si="28"/>
        <v>39092.55</v>
      </c>
      <c r="CU41" s="1">
        <f t="shared" si="28"/>
        <v>43767.15</v>
      </c>
      <c r="CV41" s="1">
        <f t="shared" si="28"/>
        <v>41071.8</v>
      </c>
      <c r="CW41" s="1">
        <f t="shared" si="28"/>
        <v>37451.4</v>
      </c>
      <c r="CX41" s="1">
        <f t="shared" si="28"/>
        <v>16930.2</v>
      </c>
      <c r="CY41" s="1">
        <f t="shared" si="28"/>
        <v>38989.65</v>
      </c>
      <c r="CZ41" s="1">
        <f t="shared" si="28"/>
        <v>33841.5</v>
      </c>
      <c r="DA41" s="1">
        <f t="shared" si="28"/>
        <v>38915.1</v>
      </c>
      <c r="DB41" s="1">
        <f t="shared" si="28"/>
        <v>38434.2</v>
      </c>
      <c r="DC41" s="1">
        <f t="shared" si="28"/>
        <v>38946.6</v>
      </c>
      <c r="DD41" s="1">
        <f t="shared" si="28"/>
        <v>35474.04</v>
      </c>
      <c r="DE41" s="1">
        <f t="shared" si="28"/>
        <v>38355.24</v>
      </c>
      <c r="DF41" s="1">
        <f t="shared" si="28"/>
        <v>38337.6</v>
      </c>
      <c r="DG41" s="1">
        <f t="shared" si="28"/>
        <v>38009.3</v>
      </c>
      <c r="DH41" s="1">
        <f t="shared" si="28"/>
        <v>37969.12</v>
      </c>
      <c r="DI41" s="1">
        <f t="shared" si="28"/>
        <v>37328.2</v>
      </c>
      <c r="DJ41" s="1">
        <f t="shared" si="28"/>
        <v>34435.8</v>
      </c>
      <c r="DK41" s="1">
        <f t="shared" si="28"/>
        <v>42842.1</v>
      </c>
      <c r="DL41" s="1">
        <f t="shared" si="28"/>
        <v>43711.5</v>
      </c>
      <c r="DM41" s="1">
        <f t="shared" si="28"/>
        <v>43027.95</v>
      </c>
      <c r="DN41" s="1">
        <f t="shared" si="28"/>
        <v>43430.1</v>
      </c>
      <c r="DO41" s="1">
        <f t="shared" si="28"/>
        <v>40249.65</v>
      </c>
      <c r="DP41" s="1">
        <f t="shared" si="28"/>
        <v>40149.9</v>
      </c>
      <c r="DQ41" s="1">
        <f t="shared" si="28"/>
        <v>42053.55</v>
      </c>
      <c r="DR41" s="1">
        <f t="shared" si="28"/>
        <v>41459.25</v>
      </c>
      <c r="DS41" s="1">
        <f t="shared" si="28"/>
        <v>35497.56</v>
      </c>
      <c r="DT41" s="1">
        <f t="shared" si="28"/>
        <v>37503.62</v>
      </c>
      <c r="DU41" s="1">
        <f t="shared" si="28"/>
        <v>35420.14</v>
      </c>
      <c r="DV41" s="1">
        <f t="shared" si="28"/>
        <v>34705.72</v>
      </c>
      <c r="DW41" s="1">
        <f t="shared" si="28"/>
        <v>42007.35</v>
      </c>
      <c r="DX41" s="1">
        <f t="shared" si="28"/>
        <v>45138.45</v>
      </c>
      <c r="DY41" s="1">
        <f t="shared" si="28"/>
        <v>40231.8</v>
      </c>
      <c r="DZ41" s="1">
        <f t="shared" si="28"/>
        <v>44045.4</v>
      </c>
      <c r="EA41" s="1">
        <f t="shared" ref="EA41:GK41" si="29">EA40+EA39+EA38</f>
        <v>42391.65</v>
      </c>
      <c r="EB41" s="1">
        <f t="shared" si="29"/>
        <v>44489.55</v>
      </c>
      <c r="EC41" s="1">
        <f t="shared" si="29"/>
        <v>16121.7</v>
      </c>
      <c r="ED41" s="1">
        <f t="shared" si="29"/>
        <v>43211.7</v>
      </c>
      <c r="EE41" s="1">
        <f t="shared" si="29"/>
        <v>43719.9</v>
      </c>
      <c r="EF41" s="1">
        <f t="shared" si="29"/>
        <v>42941.85</v>
      </c>
      <c r="EG41" s="1">
        <f t="shared" si="29"/>
        <v>45839.85</v>
      </c>
      <c r="EH41" s="1">
        <f t="shared" si="29"/>
        <v>29553.3</v>
      </c>
      <c r="EI41" s="1">
        <f t="shared" si="29"/>
        <v>46165.35</v>
      </c>
      <c r="EJ41" s="1">
        <f t="shared" si="29"/>
        <v>43865.85</v>
      </c>
      <c r="EK41" s="1">
        <f t="shared" si="29"/>
        <v>43074.15</v>
      </c>
      <c r="EL41" s="1">
        <f t="shared" si="29"/>
        <v>45140.55</v>
      </c>
      <c r="EM41" s="1">
        <f t="shared" si="29"/>
        <v>41825.7</v>
      </c>
      <c r="EN41" s="1">
        <f t="shared" si="29"/>
        <v>45177.3</v>
      </c>
      <c r="EO41" s="1">
        <f t="shared" si="29"/>
        <v>43560.3</v>
      </c>
      <c r="EP41" s="1">
        <f t="shared" si="29"/>
        <v>33456.22</v>
      </c>
      <c r="EQ41" s="1">
        <f t="shared" si="29"/>
        <v>36121.82</v>
      </c>
      <c r="ER41" s="1">
        <f t="shared" si="29"/>
        <v>36645.14</v>
      </c>
      <c r="ES41" s="1">
        <f t="shared" si="29"/>
        <v>37127.3</v>
      </c>
      <c r="ET41" s="1">
        <f t="shared" si="29"/>
        <v>35109.48</v>
      </c>
      <c r="EU41" s="1">
        <f t="shared" si="29"/>
        <v>30126.6</v>
      </c>
      <c r="EV41" s="1">
        <f t="shared" si="29"/>
        <v>34819.05</v>
      </c>
      <c r="EW41" s="1">
        <f t="shared" si="29"/>
        <v>28657.65</v>
      </c>
      <c r="EX41" s="1">
        <f t="shared" si="29"/>
        <v>36444.24</v>
      </c>
      <c r="EY41" s="1">
        <f t="shared" si="29"/>
        <v>38038.7</v>
      </c>
      <c r="EZ41" s="1">
        <f t="shared" si="29"/>
        <v>35895.44</v>
      </c>
      <c r="FA41" s="1">
        <f t="shared" si="29"/>
        <v>38235.68</v>
      </c>
      <c r="FB41" s="1">
        <f t="shared" si="29"/>
        <v>33486.6</v>
      </c>
      <c r="FC41" s="1">
        <f t="shared" si="29"/>
        <v>35070.28</v>
      </c>
      <c r="FD41" s="1">
        <f t="shared" si="29"/>
        <v>37362.5</v>
      </c>
      <c r="FE41" s="1">
        <f t="shared" si="29"/>
        <v>36490.3</v>
      </c>
      <c r="FF41" s="1">
        <f t="shared" si="29"/>
        <v>34867.42</v>
      </c>
      <c r="FG41" s="1">
        <f t="shared" si="29"/>
        <v>37496.76</v>
      </c>
      <c r="FH41" s="1">
        <f t="shared" si="29"/>
        <v>36457.96</v>
      </c>
      <c r="FI41" s="1">
        <f t="shared" si="29"/>
        <v>33719.84</v>
      </c>
      <c r="FJ41" s="1">
        <f t="shared" si="29"/>
        <v>18423.3</v>
      </c>
      <c r="FK41" s="1">
        <f t="shared" si="29"/>
        <v>34140.26</v>
      </c>
      <c r="FL41" s="1">
        <f t="shared" si="29"/>
        <v>31589.32</v>
      </c>
      <c r="FM41" s="1">
        <f t="shared" si="29"/>
        <v>36479.1</v>
      </c>
      <c r="FN41" s="1">
        <f t="shared" si="29"/>
        <v>27683.25</v>
      </c>
      <c r="FO41" s="1">
        <f t="shared" si="29"/>
        <v>20476.05</v>
      </c>
      <c r="FP41" s="1">
        <f t="shared" si="29"/>
        <v>30241.82</v>
      </c>
      <c r="FQ41" s="1">
        <f t="shared" si="29"/>
        <v>23348.85</v>
      </c>
      <c r="FR41" s="1">
        <f t="shared" si="29"/>
        <v>20544.3</v>
      </c>
      <c r="FS41" s="1">
        <f t="shared" si="29"/>
        <v>25389</v>
      </c>
      <c r="FT41" s="1">
        <f t="shared" si="29"/>
        <v>35621.25</v>
      </c>
      <c r="FU41" s="1">
        <f t="shared" si="29"/>
        <v>11753.7</v>
      </c>
      <c r="FV41" s="1">
        <f t="shared" si="29"/>
        <v>11379.9</v>
      </c>
      <c r="FW41" s="1">
        <f t="shared" si="29"/>
        <v>38302.95</v>
      </c>
      <c r="FX41" s="1">
        <f t="shared" si="29"/>
        <v>34292.16</v>
      </c>
      <c r="FY41" s="1">
        <f t="shared" si="29"/>
        <v>42229.95</v>
      </c>
      <c r="FZ41" s="1">
        <f t="shared" si="29"/>
        <v>42077.7</v>
      </c>
      <c r="GA41" s="1">
        <f t="shared" si="29"/>
        <v>42607.95</v>
      </c>
      <c r="GB41" s="1">
        <f t="shared" si="29"/>
        <v>41651.4</v>
      </c>
      <c r="GC41" s="1">
        <f t="shared" si="29"/>
        <v>41981.1</v>
      </c>
      <c r="GD41" s="1">
        <f t="shared" si="29"/>
        <v>40968.9</v>
      </c>
      <c r="GE41" s="1">
        <f t="shared" si="29"/>
        <v>41025.6</v>
      </c>
      <c r="GF41" s="1">
        <f t="shared" si="29"/>
        <v>42166.95</v>
      </c>
      <c r="GG41" s="1">
        <f t="shared" si="29"/>
        <v>39394.95</v>
      </c>
      <c r="GH41" s="1">
        <f t="shared" si="29"/>
        <v>6939.45</v>
      </c>
      <c r="GI41" s="1">
        <f t="shared" si="29"/>
        <v>16125.9</v>
      </c>
      <c r="GJ41" s="1">
        <f t="shared" si="29"/>
        <v>28562.1</v>
      </c>
      <c r="GK41" s="1">
        <f t="shared" si="29"/>
        <v>6905092.67</v>
      </c>
    </row>
    <row r="42" hidden="1" spans="1:193">
      <c r="A42" s="14" t="s">
        <v>15</v>
      </c>
      <c r="B42" s="9" t="s">
        <v>20</v>
      </c>
      <c r="C42" s="1">
        <v>28121</v>
      </c>
      <c r="D42" s="1">
        <v>31319</v>
      </c>
      <c r="E42" s="1">
        <v>32494</v>
      </c>
      <c r="F42" s="1">
        <v>17719</v>
      </c>
      <c r="G42" s="1">
        <v>24133</v>
      </c>
      <c r="H42" s="1">
        <v>33371</v>
      </c>
      <c r="I42" s="1">
        <v>8818</v>
      </c>
      <c r="J42" s="1">
        <v>18193</v>
      </c>
      <c r="K42" s="1">
        <v>26588</v>
      </c>
      <c r="L42" s="1">
        <v>28907</v>
      </c>
      <c r="M42" s="1">
        <v>23792</v>
      </c>
      <c r="N42" s="1">
        <v>18678</v>
      </c>
      <c r="O42" s="1">
        <v>69215</v>
      </c>
      <c r="P42" s="1">
        <v>17086</v>
      </c>
      <c r="Q42" s="1">
        <v>27444</v>
      </c>
      <c r="R42" s="1">
        <v>8797</v>
      </c>
      <c r="S42" s="1">
        <v>29074</v>
      </c>
      <c r="T42" s="1">
        <v>17224</v>
      </c>
      <c r="U42" s="1">
        <v>28800</v>
      </c>
      <c r="V42" s="1">
        <v>27839</v>
      </c>
      <c r="W42" s="1">
        <v>29152</v>
      </c>
      <c r="X42" s="1">
        <v>13362</v>
      </c>
      <c r="Y42" s="1">
        <v>8348</v>
      </c>
      <c r="Z42" s="1">
        <v>26695</v>
      </c>
      <c r="AA42" s="1">
        <v>25622</v>
      </c>
      <c r="AB42" s="1">
        <v>30289</v>
      </c>
      <c r="AC42" s="1">
        <v>26467</v>
      </c>
      <c r="AD42" s="1">
        <v>27606</v>
      </c>
      <c r="AE42" s="1">
        <v>26989</v>
      </c>
      <c r="AF42" s="1">
        <v>28162</v>
      </c>
      <c r="AG42" s="1">
        <v>24444</v>
      </c>
      <c r="AH42" s="1">
        <v>17532</v>
      </c>
      <c r="AI42" s="1">
        <v>28211</v>
      </c>
      <c r="AJ42" s="1">
        <v>26771</v>
      </c>
      <c r="AK42" s="1">
        <v>25327</v>
      </c>
      <c r="AL42" s="1">
        <v>26519</v>
      </c>
      <c r="AM42" s="1">
        <v>23984</v>
      </c>
      <c r="AN42" s="1">
        <v>28056</v>
      </c>
      <c r="AO42" s="1">
        <v>32242</v>
      </c>
      <c r="AP42" s="1">
        <v>28698</v>
      </c>
      <c r="AQ42" s="1">
        <v>12322</v>
      </c>
      <c r="AR42" s="1">
        <v>11526</v>
      </c>
      <c r="AS42" s="1">
        <v>28976</v>
      </c>
      <c r="AT42" s="1">
        <v>27352</v>
      </c>
      <c r="AU42" s="1">
        <v>24654</v>
      </c>
      <c r="AV42" s="1">
        <v>34294</v>
      </c>
      <c r="AW42" s="1">
        <v>7123</v>
      </c>
      <c r="AX42" s="1">
        <v>4320</v>
      </c>
      <c r="AY42" s="1">
        <v>31085</v>
      </c>
      <c r="AZ42" s="1">
        <v>31634</v>
      </c>
      <c r="BA42" s="1">
        <v>31790</v>
      </c>
      <c r="BB42" s="1">
        <v>33064</v>
      </c>
      <c r="BC42" s="1">
        <v>31985</v>
      </c>
      <c r="BD42" s="1">
        <v>32412</v>
      </c>
      <c r="BE42" s="1">
        <v>31888</v>
      </c>
      <c r="BF42" s="1">
        <v>30917</v>
      </c>
      <c r="BG42" s="1">
        <v>15940</v>
      </c>
      <c r="BH42" s="1">
        <v>30632</v>
      </c>
      <c r="BI42" s="1">
        <v>29827</v>
      </c>
      <c r="BJ42" s="1">
        <v>29870</v>
      </c>
      <c r="BK42" s="1">
        <v>30908</v>
      </c>
      <c r="BL42" s="1">
        <v>28028</v>
      </c>
      <c r="BM42" s="1">
        <v>29141</v>
      </c>
      <c r="BN42" s="1">
        <v>29861</v>
      </c>
      <c r="BO42" s="1">
        <v>13174</v>
      </c>
      <c r="BP42" s="1">
        <v>28138</v>
      </c>
      <c r="BQ42" s="1">
        <v>29782</v>
      </c>
      <c r="BR42" s="1">
        <v>28369</v>
      </c>
      <c r="BS42" s="1">
        <v>5802</v>
      </c>
      <c r="BT42" s="1">
        <v>29260</v>
      </c>
      <c r="BU42" s="1">
        <v>413</v>
      </c>
      <c r="BV42" s="1">
        <v>19442</v>
      </c>
      <c r="BW42" s="1">
        <v>28886</v>
      </c>
      <c r="BX42" s="1">
        <v>28632</v>
      </c>
      <c r="BY42" s="1">
        <v>13855</v>
      </c>
      <c r="BZ42" s="1">
        <v>26802</v>
      </c>
      <c r="CA42" s="1">
        <v>22522</v>
      </c>
      <c r="CB42" s="1">
        <v>29542</v>
      </c>
      <c r="CC42" s="1">
        <v>29801</v>
      </c>
      <c r="CD42" s="1">
        <v>29995</v>
      </c>
      <c r="CE42" s="1">
        <v>29489</v>
      </c>
      <c r="CF42" s="1">
        <v>28834</v>
      </c>
      <c r="CG42" s="1">
        <v>20320</v>
      </c>
      <c r="CH42" s="1">
        <v>29658</v>
      </c>
      <c r="CI42" s="1">
        <v>8100</v>
      </c>
      <c r="CJ42" s="1">
        <v>26942</v>
      </c>
      <c r="CK42" s="1">
        <v>29790</v>
      </c>
      <c r="CL42" s="1">
        <v>31862</v>
      </c>
      <c r="CM42" s="1">
        <v>33062</v>
      </c>
      <c r="CN42" s="1">
        <v>33522</v>
      </c>
      <c r="CO42" s="1">
        <v>31962</v>
      </c>
      <c r="CP42" s="1">
        <v>32356</v>
      </c>
      <c r="CQ42" s="1">
        <v>32864</v>
      </c>
      <c r="CR42" s="1">
        <v>32028</v>
      </c>
      <c r="CS42" s="1">
        <v>17352</v>
      </c>
      <c r="CT42" s="1">
        <v>31508</v>
      </c>
      <c r="CU42" s="1">
        <v>33654</v>
      </c>
      <c r="CV42" s="1">
        <v>32812</v>
      </c>
      <c r="CW42" s="1">
        <v>31346</v>
      </c>
      <c r="CX42" s="1">
        <v>13572</v>
      </c>
      <c r="CY42" s="1">
        <v>32748</v>
      </c>
      <c r="CZ42" s="1">
        <v>28340</v>
      </c>
      <c r="DA42" s="1">
        <v>31412</v>
      </c>
      <c r="DB42" s="1">
        <v>30896</v>
      </c>
      <c r="DC42" s="1">
        <v>31622</v>
      </c>
      <c r="DD42" s="1">
        <v>30890</v>
      </c>
      <c r="DE42" s="1">
        <v>26873</v>
      </c>
      <c r="DF42" s="1">
        <v>27605</v>
      </c>
      <c r="DG42" s="1">
        <v>27188</v>
      </c>
      <c r="DH42" s="1">
        <v>27378</v>
      </c>
      <c r="DI42" s="1">
        <v>26184</v>
      </c>
      <c r="DJ42" s="1">
        <v>22831</v>
      </c>
      <c r="DK42" s="1">
        <v>28300</v>
      </c>
      <c r="DL42" s="1">
        <v>28794</v>
      </c>
      <c r="DM42" s="1">
        <v>28652</v>
      </c>
      <c r="DN42" s="1">
        <v>28789</v>
      </c>
      <c r="DO42" s="1">
        <v>24604</v>
      </c>
      <c r="DP42" s="1">
        <v>24296</v>
      </c>
      <c r="DQ42" s="1">
        <v>27760</v>
      </c>
      <c r="DR42" s="1">
        <v>27280</v>
      </c>
      <c r="DS42" s="1">
        <v>24632</v>
      </c>
      <c r="DT42" s="1">
        <v>32659</v>
      </c>
      <c r="DU42" s="1">
        <v>24877</v>
      </c>
      <c r="DV42" s="1">
        <v>24174</v>
      </c>
      <c r="DW42" s="1">
        <v>26536</v>
      </c>
      <c r="DX42" s="1">
        <v>29270</v>
      </c>
      <c r="DY42" s="1">
        <v>26272</v>
      </c>
      <c r="DZ42" s="1">
        <v>28494</v>
      </c>
      <c r="EA42" s="1">
        <v>27595</v>
      </c>
      <c r="EB42" s="1">
        <v>28889</v>
      </c>
      <c r="EC42" s="1">
        <v>10548</v>
      </c>
      <c r="ED42" s="1">
        <v>28337</v>
      </c>
      <c r="EE42" s="1">
        <v>28465</v>
      </c>
      <c r="EF42" s="1">
        <v>27829</v>
      </c>
      <c r="EG42" s="1">
        <v>29656</v>
      </c>
      <c r="EH42" s="1">
        <v>19764</v>
      </c>
      <c r="EI42" s="1">
        <v>29508</v>
      </c>
      <c r="EJ42" s="1">
        <v>28231</v>
      </c>
      <c r="EK42" s="1">
        <v>28056</v>
      </c>
      <c r="EL42" s="1">
        <v>28998</v>
      </c>
      <c r="EM42" s="1">
        <v>27227</v>
      </c>
      <c r="EN42" s="1">
        <v>29443</v>
      </c>
      <c r="EO42" s="1">
        <v>28264</v>
      </c>
      <c r="EP42" s="1">
        <v>23219</v>
      </c>
      <c r="EQ42" s="1">
        <v>26536</v>
      </c>
      <c r="ER42" s="1">
        <v>25990</v>
      </c>
      <c r="ES42" s="1">
        <v>26863</v>
      </c>
      <c r="ET42" s="1">
        <v>25627</v>
      </c>
      <c r="EU42" s="1">
        <v>21779</v>
      </c>
      <c r="EV42" s="1">
        <v>26255</v>
      </c>
      <c r="EW42" s="1">
        <v>2576</v>
      </c>
      <c r="EX42" s="1">
        <v>27098</v>
      </c>
      <c r="EY42" s="1">
        <v>27551</v>
      </c>
      <c r="EZ42" s="1">
        <v>25952</v>
      </c>
      <c r="FA42" s="1">
        <v>28018</v>
      </c>
      <c r="FB42" s="1">
        <v>22871</v>
      </c>
      <c r="FC42" s="1">
        <v>30455</v>
      </c>
      <c r="FD42" s="1">
        <v>26611</v>
      </c>
      <c r="FE42" s="1">
        <v>26638</v>
      </c>
      <c r="FF42" s="1">
        <v>24892</v>
      </c>
      <c r="FG42" s="1">
        <v>26977</v>
      </c>
      <c r="FH42" s="1">
        <v>25102</v>
      </c>
      <c r="FI42" s="1">
        <v>23435</v>
      </c>
      <c r="FJ42" s="1">
        <v>15954</v>
      </c>
      <c r="FK42" s="1">
        <v>26753</v>
      </c>
      <c r="FL42" s="1">
        <v>30220</v>
      </c>
      <c r="FM42" s="1">
        <v>24964</v>
      </c>
      <c r="FN42" s="1">
        <v>21372</v>
      </c>
      <c r="FO42" s="1">
        <v>20318</v>
      </c>
      <c r="FP42" s="1">
        <v>23249</v>
      </c>
      <c r="FQ42" s="1">
        <v>3209</v>
      </c>
      <c r="FR42" s="1">
        <v>21019</v>
      </c>
      <c r="FS42" s="1">
        <v>2770</v>
      </c>
      <c r="FT42" s="1">
        <v>32446</v>
      </c>
      <c r="FU42" s="1">
        <v>10543</v>
      </c>
      <c r="FV42" s="1">
        <v>8329</v>
      </c>
      <c r="FW42" s="1">
        <v>27319</v>
      </c>
      <c r="FX42" s="1">
        <v>25712</v>
      </c>
      <c r="FY42" s="1">
        <v>29254</v>
      </c>
      <c r="FZ42" s="1">
        <v>28948</v>
      </c>
      <c r="GA42" s="1">
        <v>29476</v>
      </c>
      <c r="GB42" s="1">
        <v>21959</v>
      </c>
      <c r="GC42" s="1">
        <v>29214</v>
      </c>
      <c r="GD42" s="1">
        <v>28822</v>
      </c>
      <c r="GE42" s="1">
        <v>28156</v>
      </c>
      <c r="GF42" s="1">
        <v>29059</v>
      </c>
      <c r="GG42" s="1">
        <v>27128</v>
      </c>
      <c r="GH42" s="1">
        <v>4873</v>
      </c>
      <c r="GI42" s="1">
        <v>10000</v>
      </c>
      <c r="GJ42" s="1">
        <v>24882</v>
      </c>
      <c r="GK42" s="1">
        <f t="shared" ref="GK42:GK45" si="30">SUM(C42:GJ42)</f>
        <v>4837644</v>
      </c>
    </row>
    <row r="43" spans="1:193">
      <c r="A43" s="14"/>
      <c r="B43" s="9" t="s">
        <v>21</v>
      </c>
      <c r="C43" s="1">
        <v>10247.29</v>
      </c>
      <c r="D43" s="1">
        <v>11412.64</v>
      </c>
      <c r="E43" s="1">
        <v>11840.81</v>
      </c>
      <c r="F43" s="1">
        <v>6456.8</v>
      </c>
      <c r="G43" s="1">
        <v>8794.07</v>
      </c>
      <c r="H43" s="1">
        <v>12160.39</v>
      </c>
      <c r="I43" s="1">
        <v>3213.28</v>
      </c>
      <c r="J43" s="1">
        <v>6629.53</v>
      </c>
      <c r="K43" s="1">
        <v>9688.67</v>
      </c>
      <c r="L43" s="1">
        <v>10533.71</v>
      </c>
      <c r="M43" s="1">
        <v>8669.8</v>
      </c>
      <c r="N43" s="1">
        <v>6806.26</v>
      </c>
      <c r="O43" s="1">
        <v>25221.95</v>
      </c>
      <c r="P43" s="1">
        <v>6226.14</v>
      </c>
      <c r="Q43" s="1">
        <v>10000.59</v>
      </c>
      <c r="R43" s="1">
        <v>3205.63</v>
      </c>
      <c r="S43" s="1">
        <v>10594.57</v>
      </c>
      <c r="T43" s="1">
        <v>6276.43</v>
      </c>
      <c r="U43" s="1">
        <v>10494.72</v>
      </c>
      <c r="V43" s="1">
        <v>10144.53</v>
      </c>
      <c r="W43" s="1">
        <v>10622.99</v>
      </c>
      <c r="X43" s="1">
        <v>4869.11</v>
      </c>
      <c r="Y43" s="1">
        <v>3042.01</v>
      </c>
      <c r="Z43" s="1">
        <v>9727.66</v>
      </c>
      <c r="AA43" s="1">
        <v>9336.66</v>
      </c>
      <c r="AB43" s="1">
        <v>11037.31</v>
      </c>
      <c r="AC43" s="1">
        <v>9644.57</v>
      </c>
      <c r="AD43" s="1">
        <v>10059.63</v>
      </c>
      <c r="AE43" s="1">
        <v>9834.79</v>
      </c>
      <c r="AF43" s="1">
        <v>10262.23</v>
      </c>
      <c r="AG43" s="1">
        <v>8907.39</v>
      </c>
      <c r="AH43" s="1">
        <v>6388.66</v>
      </c>
      <c r="AI43" s="1">
        <v>10280.09</v>
      </c>
      <c r="AJ43" s="1">
        <v>9755.35</v>
      </c>
      <c r="AK43" s="1">
        <v>9229.16</v>
      </c>
      <c r="AL43" s="1">
        <v>9663.52</v>
      </c>
      <c r="AM43" s="1">
        <v>8739.77</v>
      </c>
      <c r="AN43" s="1">
        <v>10223.61</v>
      </c>
      <c r="AO43" s="1">
        <v>11748.98</v>
      </c>
      <c r="AP43" s="1">
        <v>10457.55</v>
      </c>
      <c r="AQ43" s="1">
        <v>4490.14</v>
      </c>
      <c r="AR43" s="1">
        <v>4200.07</v>
      </c>
      <c r="AS43" s="1">
        <v>10558.85</v>
      </c>
      <c r="AT43" s="1">
        <v>9967.07</v>
      </c>
      <c r="AU43" s="1">
        <v>8983.92</v>
      </c>
      <c r="AV43" s="1">
        <v>12496.73</v>
      </c>
      <c r="AW43" s="1">
        <v>2595.62</v>
      </c>
      <c r="AX43" s="1">
        <v>1574.21</v>
      </c>
      <c r="AY43" s="1">
        <v>11327.37</v>
      </c>
      <c r="AZ43" s="1">
        <v>11527.43</v>
      </c>
      <c r="BA43" s="1">
        <v>11584.28</v>
      </c>
      <c r="BB43" s="1">
        <v>12048.52</v>
      </c>
      <c r="BC43" s="1">
        <v>11655.33</v>
      </c>
      <c r="BD43" s="1">
        <v>11810.93</v>
      </c>
      <c r="BE43" s="1">
        <v>11619.99</v>
      </c>
      <c r="BF43" s="1">
        <v>11266.15</v>
      </c>
      <c r="BG43" s="1">
        <v>5808.54</v>
      </c>
      <c r="BH43" s="1">
        <v>11162.3</v>
      </c>
      <c r="BI43" s="1">
        <v>10868.96</v>
      </c>
      <c r="BJ43" s="1">
        <v>10884.63</v>
      </c>
      <c r="BK43" s="1">
        <v>11262.88</v>
      </c>
      <c r="BL43" s="1">
        <v>10213.4</v>
      </c>
      <c r="BM43" s="1">
        <v>10618.98</v>
      </c>
      <c r="BN43" s="1">
        <v>10881.35</v>
      </c>
      <c r="BO43" s="1">
        <v>4800.61</v>
      </c>
      <c r="BP43" s="1">
        <v>10253.49</v>
      </c>
      <c r="BQ43" s="1">
        <v>10852.56</v>
      </c>
      <c r="BR43" s="1">
        <v>10337.66</v>
      </c>
      <c r="BS43" s="1">
        <v>2114.25</v>
      </c>
      <c r="BT43" s="1">
        <v>10662.34</v>
      </c>
      <c r="BU43" s="1">
        <v>150.5</v>
      </c>
      <c r="BV43" s="1">
        <v>7084.66</v>
      </c>
      <c r="BW43" s="1">
        <v>10526.06</v>
      </c>
      <c r="BX43" s="1">
        <v>10433.5</v>
      </c>
      <c r="BY43" s="1">
        <v>5048.76</v>
      </c>
      <c r="BZ43" s="1">
        <v>9766.65</v>
      </c>
      <c r="CA43" s="1">
        <v>8207.02</v>
      </c>
      <c r="CB43" s="1">
        <v>10765.1</v>
      </c>
      <c r="CC43" s="1">
        <v>10859.48</v>
      </c>
      <c r="CD43" s="1">
        <v>10930.18</v>
      </c>
      <c r="CE43" s="1">
        <v>10745.79</v>
      </c>
      <c r="CF43" s="1">
        <v>10507.11</v>
      </c>
      <c r="CG43" s="1">
        <v>7404.61</v>
      </c>
      <c r="CH43" s="1">
        <v>10807.38</v>
      </c>
      <c r="CI43" s="1">
        <v>2951.64</v>
      </c>
      <c r="CJ43" s="1">
        <v>9817.66</v>
      </c>
      <c r="CK43" s="1">
        <v>10855.48</v>
      </c>
      <c r="CL43" s="1">
        <v>11610.51</v>
      </c>
      <c r="CM43" s="1">
        <v>12047.79</v>
      </c>
      <c r="CN43" s="1">
        <v>12215.42</v>
      </c>
      <c r="CO43" s="1">
        <v>11646.95</v>
      </c>
      <c r="CP43" s="1">
        <v>11790.53</v>
      </c>
      <c r="CQ43" s="1">
        <v>11975.64</v>
      </c>
      <c r="CR43" s="1">
        <v>11671</v>
      </c>
      <c r="CS43" s="1">
        <v>6323.07</v>
      </c>
      <c r="CT43" s="1">
        <v>11481.52</v>
      </c>
      <c r="CU43" s="1">
        <v>12263.52</v>
      </c>
      <c r="CV43" s="1">
        <v>11956.69</v>
      </c>
      <c r="CW43" s="1">
        <v>11422.48</v>
      </c>
      <c r="CX43" s="1">
        <v>4945.64</v>
      </c>
      <c r="CY43" s="1">
        <v>11933.37</v>
      </c>
      <c r="CZ43" s="1">
        <v>10327.1</v>
      </c>
      <c r="DA43" s="1">
        <v>11446.53</v>
      </c>
      <c r="DB43" s="1">
        <v>11258.5</v>
      </c>
      <c r="DC43" s="1">
        <v>11523.06</v>
      </c>
      <c r="DD43" s="1">
        <v>11256.32</v>
      </c>
      <c r="DE43" s="1">
        <v>9792.52</v>
      </c>
      <c r="DF43" s="1">
        <v>10059.26</v>
      </c>
      <c r="DG43" s="1">
        <v>9907.31</v>
      </c>
      <c r="DH43" s="1">
        <v>9976.54</v>
      </c>
      <c r="DI43" s="1">
        <v>9541.45</v>
      </c>
      <c r="DJ43" s="1">
        <v>8319.62</v>
      </c>
      <c r="DK43" s="1">
        <v>10312.52</v>
      </c>
      <c r="DL43" s="1">
        <v>10492.53</v>
      </c>
      <c r="DM43" s="1">
        <v>10440.79</v>
      </c>
      <c r="DN43" s="1">
        <v>10490.71</v>
      </c>
      <c r="DO43" s="1">
        <v>8965.7</v>
      </c>
      <c r="DP43" s="1">
        <v>8853.46</v>
      </c>
      <c r="DQ43" s="1">
        <v>10115.74</v>
      </c>
      <c r="DR43" s="1">
        <v>9940.83</v>
      </c>
      <c r="DS43" s="1">
        <v>8975.9</v>
      </c>
      <c r="DT43" s="1">
        <v>11900.94</v>
      </c>
      <c r="DU43" s="1">
        <v>9065.18</v>
      </c>
      <c r="DV43" s="1">
        <v>8809.01</v>
      </c>
      <c r="DW43" s="1">
        <v>9669.72</v>
      </c>
      <c r="DX43" s="1">
        <v>10665.99</v>
      </c>
      <c r="DY43" s="1">
        <v>9573.52</v>
      </c>
      <c r="DZ43" s="1">
        <v>10383.21</v>
      </c>
      <c r="EA43" s="1">
        <v>10055.62</v>
      </c>
      <c r="EB43" s="1">
        <v>10527.15</v>
      </c>
      <c r="EC43" s="1">
        <v>3843.69</v>
      </c>
      <c r="ED43" s="1">
        <v>10326</v>
      </c>
      <c r="EE43" s="1">
        <v>10372.65</v>
      </c>
      <c r="EF43" s="1">
        <v>10140.89</v>
      </c>
      <c r="EG43" s="1">
        <v>10806.65</v>
      </c>
      <c r="EH43" s="1">
        <v>7202</v>
      </c>
      <c r="EI43" s="1">
        <v>10752.72</v>
      </c>
      <c r="EJ43" s="1">
        <v>10287.38</v>
      </c>
      <c r="EK43" s="1">
        <v>10223.61</v>
      </c>
      <c r="EL43" s="1">
        <v>10566.87</v>
      </c>
      <c r="EM43" s="1">
        <v>9921.52</v>
      </c>
      <c r="EN43" s="1">
        <v>10729.03</v>
      </c>
      <c r="EO43" s="1">
        <v>10299.4</v>
      </c>
      <c r="EP43" s="1">
        <v>8461</v>
      </c>
      <c r="EQ43" s="1">
        <v>9669.72</v>
      </c>
      <c r="ER43" s="1">
        <v>9470.76</v>
      </c>
      <c r="ES43" s="1">
        <v>9788.88</v>
      </c>
      <c r="ET43" s="1">
        <v>9338.48</v>
      </c>
      <c r="EU43" s="1">
        <v>7936.27</v>
      </c>
      <c r="EV43" s="1">
        <v>9567.32</v>
      </c>
      <c r="EW43" s="1">
        <v>938.69</v>
      </c>
      <c r="EX43" s="1">
        <v>9874.51</v>
      </c>
      <c r="EY43" s="1">
        <v>10039.58</v>
      </c>
      <c r="EZ43" s="1">
        <v>9456.91</v>
      </c>
      <c r="FA43" s="1">
        <v>10209.76</v>
      </c>
      <c r="FB43" s="1">
        <v>8334.19</v>
      </c>
      <c r="FC43" s="1">
        <v>11097.8</v>
      </c>
      <c r="FD43" s="1">
        <v>9697.05</v>
      </c>
      <c r="FE43" s="1">
        <v>9706.89</v>
      </c>
      <c r="FF43" s="1">
        <v>9070.64</v>
      </c>
      <c r="FG43" s="1">
        <v>9830.42</v>
      </c>
      <c r="FH43" s="1">
        <v>9147.17</v>
      </c>
      <c r="FI43" s="1">
        <v>8539.71</v>
      </c>
      <c r="FJ43" s="1">
        <v>5813.64</v>
      </c>
      <c r="FK43" s="1">
        <v>9748.79</v>
      </c>
      <c r="FL43" s="1">
        <v>11012.17</v>
      </c>
      <c r="FM43" s="1">
        <v>9096.88</v>
      </c>
      <c r="FN43" s="1">
        <v>7787.96</v>
      </c>
      <c r="FO43" s="1">
        <v>7403.88</v>
      </c>
      <c r="FP43" s="1">
        <v>8471.94</v>
      </c>
      <c r="FQ43" s="1">
        <v>1169.36</v>
      </c>
      <c r="FR43" s="1">
        <v>7659.32</v>
      </c>
      <c r="FS43" s="1">
        <v>1009.39</v>
      </c>
      <c r="FT43" s="1">
        <v>11823.32</v>
      </c>
      <c r="FU43" s="1">
        <v>3841.87</v>
      </c>
      <c r="FV43" s="1">
        <v>3035.09</v>
      </c>
      <c r="FW43" s="1">
        <v>9955.04</v>
      </c>
      <c r="FX43" s="1">
        <v>9369.45</v>
      </c>
      <c r="FY43" s="1">
        <v>10660.16</v>
      </c>
      <c r="FZ43" s="1">
        <v>10548.65</v>
      </c>
      <c r="GA43" s="1">
        <v>10741.05</v>
      </c>
      <c r="GB43" s="1">
        <v>8001.86</v>
      </c>
      <c r="GC43" s="1">
        <v>10645.58</v>
      </c>
      <c r="GD43" s="1">
        <v>10502.74</v>
      </c>
      <c r="GE43" s="1">
        <v>10260.05</v>
      </c>
      <c r="GF43" s="1">
        <v>10589.1</v>
      </c>
      <c r="GG43" s="1">
        <v>9885.44</v>
      </c>
      <c r="GH43" s="1">
        <v>1775.72</v>
      </c>
      <c r="GI43" s="1">
        <v>3644</v>
      </c>
      <c r="GJ43" s="1">
        <v>9067</v>
      </c>
      <c r="GK43" s="1">
        <f t="shared" si="30"/>
        <v>1762837.46</v>
      </c>
    </row>
    <row r="44" spans="1:193">
      <c r="A44" s="14"/>
      <c r="B44" s="9" t="s">
        <v>404</v>
      </c>
      <c r="C44" s="1"/>
      <c r="D44" s="1"/>
      <c r="E44" s="1">
        <v>6498.8</v>
      </c>
      <c r="F44" s="1">
        <v>3543.8</v>
      </c>
      <c r="G44" s="1">
        <v>4826.6</v>
      </c>
      <c r="H44" s="1">
        <v>6674.2</v>
      </c>
      <c r="I44" s="1">
        <v>1763.6</v>
      </c>
      <c r="J44" s="1">
        <v>3638.6</v>
      </c>
      <c r="K44" s="1">
        <v>5317.6</v>
      </c>
      <c r="L44" s="1">
        <v>5781.4</v>
      </c>
      <c r="M44" s="1">
        <v>4758.4</v>
      </c>
      <c r="N44" s="1"/>
      <c r="O44" s="1"/>
      <c r="P44" s="1"/>
      <c r="Q44" s="1"/>
      <c r="R44" s="1">
        <v>1759.4</v>
      </c>
      <c r="S44" s="1">
        <v>5814.8</v>
      </c>
      <c r="T44" s="1">
        <v>3444.8</v>
      </c>
      <c r="U44" s="1">
        <v>5760</v>
      </c>
      <c r="V44" s="1">
        <v>5567.8</v>
      </c>
      <c r="W44" s="1">
        <v>5830.4</v>
      </c>
      <c r="X44" s="1">
        <v>2672.4</v>
      </c>
      <c r="Y44" s="1">
        <v>1669.6</v>
      </c>
      <c r="Z44" s="1">
        <v>5339</v>
      </c>
      <c r="AA44" s="1"/>
      <c r="AB44" s="1"/>
      <c r="AC44" s="1"/>
      <c r="AD44" s="1"/>
      <c r="AE44" s="1"/>
      <c r="AF44" s="1"/>
      <c r="AG44" s="1"/>
      <c r="AH44" s="1"/>
      <c r="AI44" s="1">
        <v>5642.2</v>
      </c>
      <c r="AJ44" s="1">
        <v>5354.2</v>
      </c>
      <c r="AK44" s="1">
        <v>5065.4</v>
      </c>
      <c r="AL44" s="1">
        <v>5303.8</v>
      </c>
      <c r="AM44" s="1">
        <v>4796.8</v>
      </c>
      <c r="AN44" s="1">
        <v>5611.2</v>
      </c>
      <c r="AO44" s="1">
        <v>6448.4</v>
      </c>
      <c r="AP44" s="1">
        <v>5739.6</v>
      </c>
      <c r="AQ44" s="1">
        <v>2464.4</v>
      </c>
      <c r="AR44" s="1">
        <v>2305.2</v>
      </c>
      <c r="AS44" s="1">
        <v>5795.2</v>
      </c>
      <c r="AT44" s="1">
        <v>5470.4</v>
      </c>
      <c r="AU44" s="1">
        <v>4930.8</v>
      </c>
      <c r="AV44" s="1">
        <v>6858.8</v>
      </c>
      <c r="AW44" s="1">
        <v>1424.6</v>
      </c>
      <c r="AX44" s="1">
        <v>864</v>
      </c>
      <c r="AY44" s="1">
        <v>6217</v>
      </c>
      <c r="AZ44" s="1">
        <v>6326.8</v>
      </c>
      <c r="BA44" s="1">
        <v>6358</v>
      </c>
      <c r="BB44" s="1">
        <v>6612.8</v>
      </c>
      <c r="BC44" s="1">
        <v>6397</v>
      </c>
      <c r="BD44" s="1">
        <v>6482.4</v>
      </c>
      <c r="BE44" s="1">
        <v>6377.6</v>
      </c>
      <c r="BF44" s="1">
        <v>6183.4</v>
      </c>
      <c r="BG44" s="1">
        <v>3188</v>
      </c>
      <c r="BH44" s="1">
        <v>6126.4</v>
      </c>
      <c r="BI44" s="1">
        <v>5965.4</v>
      </c>
      <c r="BJ44" s="1">
        <v>5974</v>
      </c>
      <c r="BK44" s="1">
        <v>6181.6</v>
      </c>
      <c r="BL44" s="1">
        <v>5605.6</v>
      </c>
      <c r="BM44" s="1">
        <v>5828.2</v>
      </c>
      <c r="BN44" s="1">
        <v>5972.2</v>
      </c>
      <c r="BO44" s="1">
        <v>2634.8</v>
      </c>
      <c r="BP44" s="1">
        <v>5627.6</v>
      </c>
      <c r="BQ44" s="1">
        <v>5956.4</v>
      </c>
      <c r="BR44" s="1">
        <v>5673.8</v>
      </c>
      <c r="BS44" s="1">
        <v>1160.4</v>
      </c>
      <c r="BT44" s="1">
        <v>5852</v>
      </c>
      <c r="BU44" s="1">
        <v>82.6</v>
      </c>
      <c r="BV44" s="1">
        <v>3888.4</v>
      </c>
      <c r="BW44" s="1">
        <v>5777.2</v>
      </c>
      <c r="BX44" s="1">
        <v>5726.4</v>
      </c>
      <c r="BY44" s="1">
        <v>2771</v>
      </c>
      <c r="BZ44" s="1">
        <v>5360.4</v>
      </c>
      <c r="CA44" s="1">
        <v>4504.4</v>
      </c>
      <c r="CB44" s="1">
        <v>5908.4</v>
      </c>
      <c r="CC44" s="1">
        <v>5960.2</v>
      </c>
      <c r="CD44" s="1">
        <v>5999</v>
      </c>
      <c r="CE44" s="1">
        <v>5897.8</v>
      </c>
      <c r="CF44" s="1">
        <v>5766.8</v>
      </c>
      <c r="CG44" s="1">
        <v>4064</v>
      </c>
      <c r="CH44" s="1">
        <v>5931.6</v>
      </c>
      <c r="CI44" s="1">
        <v>1620</v>
      </c>
      <c r="CJ44" s="1"/>
      <c r="CK44" s="1">
        <v>5958</v>
      </c>
      <c r="CL44" s="1">
        <v>6372.4</v>
      </c>
      <c r="CM44" s="1">
        <v>6612.4</v>
      </c>
      <c r="CN44" s="1">
        <v>6704.4</v>
      </c>
      <c r="CO44" s="1">
        <v>6392.4</v>
      </c>
      <c r="CP44" s="1">
        <v>6471.2</v>
      </c>
      <c r="CQ44" s="1">
        <v>6572.8</v>
      </c>
      <c r="CR44" s="1">
        <v>6405.6</v>
      </c>
      <c r="CS44" s="1">
        <v>3470.4</v>
      </c>
      <c r="CT44" s="1">
        <v>6301.6</v>
      </c>
      <c r="CU44" s="1">
        <v>6730.8</v>
      </c>
      <c r="CV44" s="1">
        <v>6562.4</v>
      </c>
      <c r="CW44" s="1">
        <v>6269.2</v>
      </c>
      <c r="CX44" s="1">
        <v>2714.4</v>
      </c>
      <c r="CY44" s="1">
        <v>6549.6</v>
      </c>
      <c r="CZ44" s="1">
        <v>5668</v>
      </c>
      <c r="DA44" s="1">
        <v>6282.4</v>
      </c>
      <c r="DB44" s="1">
        <v>6179.2</v>
      </c>
      <c r="DC44" s="1">
        <v>6324.4</v>
      </c>
      <c r="DD44" s="1"/>
      <c r="DE44" s="1"/>
      <c r="DF44" s="1"/>
      <c r="DG44" s="1"/>
      <c r="DH44" s="1"/>
      <c r="DI44" s="1"/>
      <c r="DJ44" s="1">
        <v>4566.2</v>
      </c>
      <c r="DK44" s="1">
        <v>5660</v>
      </c>
      <c r="DL44" s="1">
        <v>5758.8</v>
      </c>
      <c r="DM44" s="1">
        <v>5730.4</v>
      </c>
      <c r="DN44" s="1">
        <v>5757.8</v>
      </c>
      <c r="DO44" s="1">
        <v>4920.8</v>
      </c>
      <c r="DP44" s="1">
        <v>4859.2</v>
      </c>
      <c r="DQ44" s="1">
        <v>5552</v>
      </c>
      <c r="DR44" s="1">
        <v>5456</v>
      </c>
      <c r="DS44" s="1"/>
      <c r="DT44" s="1"/>
      <c r="DU44" s="1"/>
      <c r="DV44" s="1"/>
      <c r="DW44" s="1">
        <v>5307.2</v>
      </c>
      <c r="DX44" s="1">
        <v>5854</v>
      </c>
      <c r="DY44" s="1">
        <v>5254.4</v>
      </c>
      <c r="DZ44" s="1">
        <v>5698.8</v>
      </c>
      <c r="EA44" s="1">
        <v>5519</v>
      </c>
      <c r="EB44" s="1">
        <v>5777.8</v>
      </c>
      <c r="EC44" s="1">
        <v>2109.6</v>
      </c>
      <c r="ED44" s="1">
        <v>5667.4</v>
      </c>
      <c r="EE44" s="1">
        <v>5693</v>
      </c>
      <c r="EF44" s="1">
        <v>5565.8</v>
      </c>
      <c r="EG44" s="1">
        <v>5931.2</v>
      </c>
      <c r="EH44" s="1">
        <v>3952.8</v>
      </c>
      <c r="EI44" s="1">
        <v>5901.6</v>
      </c>
      <c r="EJ44" s="1">
        <v>5646.2</v>
      </c>
      <c r="EK44" s="1">
        <v>5611.2</v>
      </c>
      <c r="EL44" s="1">
        <v>5799.6</v>
      </c>
      <c r="EM44" s="1">
        <v>5445.4</v>
      </c>
      <c r="EN44" s="1">
        <v>5888.6</v>
      </c>
      <c r="EO44" s="1">
        <v>5652.8</v>
      </c>
      <c r="EP44" s="1"/>
      <c r="EQ44" s="1"/>
      <c r="ER44" s="1"/>
      <c r="ES44" s="1"/>
      <c r="ET44" s="1"/>
      <c r="EU44" s="1">
        <v>4355.8</v>
      </c>
      <c r="EV44" s="1">
        <v>5251</v>
      </c>
      <c r="EW44" s="1">
        <v>515.2</v>
      </c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>
        <v>3190.8</v>
      </c>
      <c r="FK44" s="1"/>
      <c r="FL44" s="1"/>
      <c r="FM44" s="1">
        <v>4992.8</v>
      </c>
      <c r="FN44" s="1">
        <v>4274.4</v>
      </c>
      <c r="FO44" s="1">
        <v>4063.6</v>
      </c>
      <c r="FP44" s="1"/>
      <c r="FQ44" s="1">
        <v>641.8</v>
      </c>
      <c r="FR44" s="1">
        <v>4203.8</v>
      </c>
      <c r="FS44" s="1">
        <v>554</v>
      </c>
      <c r="FT44" s="1">
        <v>6489.2</v>
      </c>
      <c r="FU44" s="1">
        <v>2108.6</v>
      </c>
      <c r="FV44" s="1">
        <v>1665.8</v>
      </c>
      <c r="FW44" s="1">
        <v>5463.8</v>
      </c>
      <c r="FX44" s="1"/>
      <c r="FY44" s="1">
        <v>5850.8</v>
      </c>
      <c r="FZ44" s="1">
        <v>5789.6</v>
      </c>
      <c r="GA44" s="1">
        <v>5895.2</v>
      </c>
      <c r="GB44" s="1">
        <v>4391.8</v>
      </c>
      <c r="GC44" s="1">
        <v>5842.8</v>
      </c>
      <c r="GD44" s="1">
        <v>5764.4</v>
      </c>
      <c r="GE44" s="1">
        <v>5631.2</v>
      </c>
      <c r="GF44" s="1">
        <v>5811.8</v>
      </c>
      <c r="GG44" s="1">
        <v>5425.6</v>
      </c>
      <c r="GH44" s="1">
        <v>974.6</v>
      </c>
      <c r="GI44" s="1">
        <v>2000</v>
      </c>
      <c r="GJ44" s="1">
        <v>4976.4</v>
      </c>
      <c r="GK44" s="1">
        <f t="shared" si="30"/>
        <v>717899.800000001</v>
      </c>
    </row>
    <row r="45" spans="1:193">
      <c r="A45" s="14"/>
      <c r="B45" s="9" t="s">
        <v>22</v>
      </c>
      <c r="C45" s="1">
        <v>17311.29</v>
      </c>
      <c r="D45" s="1">
        <v>19279.98</v>
      </c>
      <c r="E45" s="1">
        <v>15779.09</v>
      </c>
      <c r="F45" s="1">
        <v>8604.35</v>
      </c>
      <c r="G45" s="1">
        <v>11718.98</v>
      </c>
      <c r="H45" s="1">
        <v>16204.96</v>
      </c>
      <c r="I45" s="1">
        <v>4282.02</v>
      </c>
      <c r="J45" s="1">
        <v>8834.52</v>
      </c>
      <c r="K45" s="1">
        <v>12911.13</v>
      </c>
      <c r="L45" s="1">
        <v>14037.24</v>
      </c>
      <c r="M45" s="1">
        <v>11553.4</v>
      </c>
      <c r="N45" s="1">
        <v>11498.18</v>
      </c>
      <c r="O45" s="1">
        <v>42608.75</v>
      </c>
      <c r="P45" s="1">
        <v>10518.14</v>
      </c>
      <c r="Q45" s="1">
        <v>16894.53</v>
      </c>
      <c r="R45" s="1">
        <v>4271.82</v>
      </c>
      <c r="S45" s="1">
        <v>14118.33</v>
      </c>
      <c r="T45" s="1">
        <v>8363.97</v>
      </c>
      <c r="U45" s="1">
        <v>13985.28</v>
      </c>
      <c r="V45" s="1">
        <v>13518.62</v>
      </c>
      <c r="W45" s="1">
        <v>14156.21</v>
      </c>
      <c r="X45" s="1">
        <v>6488.59</v>
      </c>
      <c r="Y45" s="1">
        <v>4053.79</v>
      </c>
      <c r="Z45" s="1">
        <v>12963.09</v>
      </c>
      <c r="AA45" s="1">
        <v>15772.9</v>
      </c>
      <c r="AB45" s="1">
        <v>18645.91</v>
      </c>
      <c r="AC45" s="1">
        <v>16293.09</v>
      </c>
      <c r="AD45" s="1">
        <v>16994.25</v>
      </c>
      <c r="AE45" s="1">
        <v>16614.43</v>
      </c>
      <c r="AF45" s="1">
        <v>17336.53</v>
      </c>
      <c r="AG45" s="1">
        <v>15047.73</v>
      </c>
      <c r="AH45" s="1">
        <v>10792.7</v>
      </c>
      <c r="AI45" s="1">
        <v>13699.26</v>
      </c>
      <c r="AJ45" s="1">
        <v>13000</v>
      </c>
      <c r="AK45" s="1">
        <v>12298.79</v>
      </c>
      <c r="AL45" s="1">
        <v>12877.63</v>
      </c>
      <c r="AM45" s="1">
        <v>11646.63</v>
      </c>
      <c r="AN45" s="1">
        <v>13623.99</v>
      </c>
      <c r="AO45" s="1">
        <v>15656.72</v>
      </c>
      <c r="AP45" s="1">
        <v>13935.75</v>
      </c>
      <c r="AQ45" s="1">
        <v>5983.56</v>
      </c>
      <c r="AR45" s="1">
        <v>5597.03</v>
      </c>
      <c r="AS45" s="1">
        <v>14070.75</v>
      </c>
      <c r="AT45" s="1">
        <v>13282.13</v>
      </c>
      <c r="AU45" s="1">
        <v>11971.98</v>
      </c>
      <c r="AV45" s="1">
        <v>16653.17</v>
      </c>
      <c r="AW45" s="1">
        <v>3458.93</v>
      </c>
      <c r="AX45" s="1">
        <v>2097.79</v>
      </c>
      <c r="AY45" s="1">
        <v>15094.88</v>
      </c>
      <c r="AZ45" s="1">
        <v>15361.47</v>
      </c>
      <c r="BA45" s="1">
        <v>15437.22</v>
      </c>
      <c r="BB45" s="1">
        <v>16055.88</v>
      </c>
      <c r="BC45" s="1">
        <v>15531.92</v>
      </c>
      <c r="BD45" s="1">
        <v>15739.27</v>
      </c>
      <c r="BE45" s="1">
        <v>15484.81</v>
      </c>
      <c r="BF45" s="1">
        <v>15013.3</v>
      </c>
      <c r="BG45" s="1">
        <v>7740.46</v>
      </c>
      <c r="BH45" s="1">
        <v>14874.9</v>
      </c>
      <c r="BI45" s="1">
        <v>14483.99</v>
      </c>
      <c r="BJ45" s="1">
        <v>14504.87</v>
      </c>
      <c r="BK45" s="1">
        <v>15008.92</v>
      </c>
      <c r="BL45" s="1">
        <v>13610.4</v>
      </c>
      <c r="BM45" s="1">
        <v>14150.87</v>
      </c>
      <c r="BN45" s="1">
        <v>14500.5</v>
      </c>
      <c r="BO45" s="1">
        <v>6397.29</v>
      </c>
      <c r="BP45" s="1">
        <v>13663.81</v>
      </c>
      <c r="BQ45" s="1">
        <v>14462.14</v>
      </c>
      <c r="BR45" s="1">
        <v>13775.99</v>
      </c>
      <c r="BS45" s="1">
        <v>2817.45</v>
      </c>
      <c r="BT45" s="1">
        <v>14208.66</v>
      </c>
      <c r="BU45" s="1">
        <v>200.55</v>
      </c>
      <c r="BV45" s="1">
        <v>9441.04</v>
      </c>
      <c r="BW45" s="1">
        <v>14027.04</v>
      </c>
      <c r="BX45" s="1">
        <v>13903.7</v>
      </c>
      <c r="BY45" s="1">
        <v>6727.99</v>
      </c>
      <c r="BZ45" s="1">
        <v>13015.05</v>
      </c>
      <c r="CA45" s="1">
        <v>10936.68</v>
      </c>
      <c r="CB45" s="1">
        <v>14345.6</v>
      </c>
      <c r="CC45" s="1">
        <v>14471.37</v>
      </c>
      <c r="CD45" s="1">
        <v>14565.57</v>
      </c>
      <c r="CE45" s="1">
        <v>14319.86</v>
      </c>
      <c r="CF45" s="1">
        <v>14001.79</v>
      </c>
      <c r="CG45" s="1">
        <v>9867.39</v>
      </c>
      <c r="CH45" s="1">
        <v>14401.92</v>
      </c>
      <c r="CI45" s="1">
        <v>3933.36</v>
      </c>
      <c r="CJ45" s="1">
        <v>16585.5</v>
      </c>
      <c r="CK45" s="1">
        <v>14466.02</v>
      </c>
      <c r="CL45" s="1">
        <v>15472.19</v>
      </c>
      <c r="CM45" s="1">
        <v>16054.91</v>
      </c>
      <c r="CN45" s="1">
        <v>16278.28</v>
      </c>
      <c r="CO45" s="1">
        <v>15520.75</v>
      </c>
      <c r="CP45" s="1">
        <v>15712.07</v>
      </c>
      <c r="CQ45" s="1">
        <v>15958.76</v>
      </c>
      <c r="CR45" s="1">
        <v>15552.8</v>
      </c>
      <c r="CS45" s="1">
        <v>8426.13</v>
      </c>
      <c r="CT45" s="1">
        <v>15300.28</v>
      </c>
      <c r="CU45" s="1">
        <v>16342.38</v>
      </c>
      <c r="CV45" s="1">
        <v>15933.51</v>
      </c>
      <c r="CW45" s="1">
        <v>15221.62</v>
      </c>
      <c r="CX45" s="1">
        <v>6590.56</v>
      </c>
      <c r="CY45" s="1">
        <v>15902.43</v>
      </c>
      <c r="CZ45" s="1">
        <v>13761.9</v>
      </c>
      <c r="DA45" s="1">
        <v>15253.67</v>
      </c>
      <c r="DB45" s="1">
        <v>15003.1</v>
      </c>
      <c r="DC45" s="1">
        <v>15355.64</v>
      </c>
      <c r="DD45" s="1">
        <v>19015.88</v>
      </c>
      <c r="DE45" s="1">
        <v>16543.02</v>
      </c>
      <c r="DF45" s="1">
        <v>16993.64</v>
      </c>
      <c r="DG45" s="1">
        <v>16736.93</v>
      </c>
      <c r="DH45" s="1">
        <v>16853.9</v>
      </c>
      <c r="DI45" s="1">
        <v>16118.87</v>
      </c>
      <c r="DJ45" s="1">
        <v>11086.73</v>
      </c>
      <c r="DK45" s="1">
        <v>13742.48</v>
      </c>
      <c r="DL45" s="1">
        <v>13982.37</v>
      </c>
      <c r="DM45" s="1">
        <v>13913.41</v>
      </c>
      <c r="DN45" s="1">
        <v>13979.94</v>
      </c>
      <c r="DO45" s="1">
        <v>11947.7</v>
      </c>
      <c r="DP45" s="1">
        <v>11798.14</v>
      </c>
      <c r="DQ45" s="1">
        <v>13480.26</v>
      </c>
      <c r="DR45" s="1">
        <v>13247.17</v>
      </c>
      <c r="DS45" s="1">
        <v>15163.46</v>
      </c>
      <c r="DT45" s="1">
        <v>20104.88</v>
      </c>
      <c r="DU45" s="1">
        <v>15314.28</v>
      </c>
      <c r="DV45" s="1">
        <v>14881.51</v>
      </c>
      <c r="DW45" s="1">
        <v>12885.88</v>
      </c>
      <c r="DX45" s="1">
        <v>14213.51</v>
      </c>
      <c r="DY45" s="1">
        <v>12757.68</v>
      </c>
      <c r="DZ45" s="1">
        <v>13836.69</v>
      </c>
      <c r="EA45" s="1">
        <v>13400.13</v>
      </c>
      <c r="EB45" s="1">
        <v>14028.5</v>
      </c>
      <c r="EC45" s="1">
        <v>5122.11</v>
      </c>
      <c r="ED45" s="1">
        <v>13760.45</v>
      </c>
      <c r="EE45" s="1">
        <v>13822.6</v>
      </c>
      <c r="EF45" s="1">
        <v>13513.76</v>
      </c>
      <c r="EG45" s="1">
        <v>14400.95</v>
      </c>
      <c r="EH45" s="1">
        <v>9597.4</v>
      </c>
      <c r="EI45" s="1">
        <v>14329.08</v>
      </c>
      <c r="EJ45" s="1">
        <v>13708.97</v>
      </c>
      <c r="EK45" s="1">
        <v>13623.99</v>
      </c>
      <c r="EL45" s="1">
        <v>14081.43</v>
      </c>
      <c r="EM45" s="1">
        <v>13221.43</v>
      </c>
      <c r="EN45" s="1">
        <v>14297.52</v>
      </c>
      <c r="EO45" s="1">
        <v>13725</v>
      </c>
      <c r="EP45" s="1">
        <v>14293.62</v>
      </c>
      <c r="EQ45" s="1">
        <v>16335.56</v>
      </c>
      <c r="ER45" s="1">
        <v>15999.44</v>
      </c>
      <c r="ES45" s="1">
        <v>16536.86</v>
      </c>
      <c r="ET45" s="1">
        <v>15775.98</v>
      </c>
      <c r="EU45" s="1">
        <v>10575.88</v>
      </c>
      <c r="EV45" s="1">
        <v>12749.43</v>
      </c>
      <c r="EW45" s="1">
        <v>1250.91</v>
      </c>
      <c r="EX45" s="1">
        <v>16681.53</v>
      </c>
      <c r="EY45" s="1">
        <v>16960.4</v>
      </c>
      <c r="EZ45" s="1">
        <v>15976.05</v>
      </c>
      <c r="FA45" s="1">
        <v>17247.88</v>
      </c>
      <c r="FB45" s="1">
        <v>14079.39</v>
      </c>
      <c r="FC45" s="1">
        <v>18748.1</v>
      </c>
      <c r="FD45" s="1">
        <v>16381.73</v>
      </c>
      <c r="FE45" s="1">
        <v>16398.35</v>
      </c>
      <c r="FF45" s="1">
        <v>15323.52</v>
      </c>
      <c r="FG45" s="1">
        <v>16607.04</v>
      </c>
      <c r="FH45" s="1">
        <v>15452.79</v>
      </c>
      <c r="FI45" s="1">
        <v>14426.59</v>
      </c>
      <c r="FJ45" s="1">
        <v>7747.26</v>
      </c>
      <c r="FK45" s="1">
        <v>16469.15</v>
      </c>
      <c r="FL45" s="1">
        <v>18603.43</v>
      </c>
      <c r="FM45" s="1">
        <v>12122.52</v>
      </c>
      <c r="FN45" s="1">
        <v>10378.24</v>
      </c>
      <c r="FO45" s="1">
        <v>9866.42</v>
      </c>
      <c r="FP45" s="1">
        <v>14312.08</v>
      </c>
      <c r="FQ45" s="1">
        <v>1558.29</v>
      </c>
      <c r="FR45" s="1">
        <v>10206.83</v>
      </c>
      <c r="FS45" s="1">
        <v>1345.11</v>
      </c>
      <c r="FT45" s="1">
        <v>15755.78</v>
      </c>
      <c r="FU45" s="1">
        <v>5119.68</v>
      </c>
      <c r="FV45" s="1">
        <v>4044.56</v>
      </c>
      <c r="FW45" s="1">
        <v>13266.11</v>
      </c>
      <c r="FX45" s="1">
        <v>15828.31</v>
      </c>
      <c r="FY45" s="1">
        <v>14205.74</v>
      </c>
      <c r="FZ45" s="1">
        <v>14057.15</v>
      </c>
      <c r="GA45" s="1">
        <v>14313.55</v>
      </c>
      <c r="GB45" s="1">
        <v>10663.29</v>
      </c>
      <c r="GC45" s="1">
        <v>14186.32</v>
      </c>
      <c r="GD45" s="1">
        <v>13995.96</v>
      </c>
      <c r="GE45" s="1">
        <v>13672.55</v>
      </c>
      <c r="GF45" s="1">
        <v>14111.05</v>
      </c>
      <c r="GG45" s="1">
        <v>13173.36</v>
      </c>
      <c r="GH45" s="1">
        <v>2366.33</v>
      </c>
      <c r="GI45" s="1">
        <v>4856</v>
      </c>
      <c r="GJ45" s="1">
        <v>12082.7</v>
      </c>
      <c r="GK45" s="1">
        <f t="shared" si="30"/>
        <v>2511418.79</v>
      </c>
    </row>
    <row r="46" hidden="1" spans="1:193">
      <c r="A46" s="14"/>
      <c r="B46" s="9" t="s">
        <v>23</v>
      </c>
      <c r="C46" s="1">
        <f t="shared" ref="C46:BN46" si="31">C45+C44+C43</f>
        <v>27558.58</v>
      </c>
      <c r="D46" s="1">
        <f t="shared" si="31"/>
        <v>30692.62</v>
      </c>
      <c r="E46" s="1">
        <f t="shared" si="31"/>
        <v>34118.7</v>
      </c>
      <c r="F46" s="1">
        <f t="shared" si="31"/>
        <v>18604.95</v>
      </c>
      <c r="G46" s="1">
        <f t="shared" si="31"/>
        <v>25339.65</v>
      </c>
      <c r="H46" s="1">
        <f t="shared" si="31"/>
        <v>35039.55</v>
      </c>
      <c r="I46" s="1">
        <f t="shared" si="31"/>
        <v>9258.9</v>
      </c>
      <c r="J46" s="1">
        <f t="shared" si="31"/>
        <v>19102.65</v>
      </c>
      <c r="K46" s="1">
        <f t="shared" si="31"/>
        <v>27917.4</v>
      </c>
      <c r="L46" s="1">
        <f t="shared" si="31"/>
        <v>30352.35</v>
      </c>
      <c r="M46" s="1">
        <f t="shared" si="31"/>
        <v>24981.6</v>
      </c>
      <c r="N46" s="1">
        <f t="shared" si="31"/>
        <v>18304.44</v>
      </c>
      <c r="O46" s="1">
        <f t="shared" si="31"/>
        <v>67830.7</v>
      </c>
      <c r="P46" s="1">
        <f t="shared" si="31"/>
        <v>16744.28</v>
      </c>
      <c r="Q46" s="1">
        <f t="shared" si="31"/>
        <v>26895.12</v>
      </c>
      <c r="R46" s="1">
        <f t="shared" si="31"/>
        <v>9236.85</v>
      </c>
      <c r="S46" s="1">
        <f t="shared" si="31"/>
        <v>30527.7</v>
      </c>
      <c r="T46" s="1">
        <f t="shared" si="31"/>
        <v>18085.2</v>
      </c>
      <c r="U46" s="1">
        <f t="shared" si="31"/>
        <v>30240</v>
      </c>
      <c r="V46" s="1">
        <f t="shared" si="31"/>
        <v>29230.95</v>
      </c>
      <c r="W46" s="1">
        <f t="shared" si="31"/>
        <v>30609.6</v>
      </c>
      <c r="X46" s="1">
        <f t="shared" si="31"/>
        <v>14030.1</v>
      </c>
      <c r="Y46" s="1">
        <f t="shared" si="31"/>
        <v>8765.4</v>
      </c>
      <c r="Z46" s="1">
        <f t="shared" si="31"/>
        <v>28029.75</v>
      </c>
      <c r="AA46" s="1">
        <f t="shared" si="31"/>
        <v>25109.56</v>
      </c>
      <c r="AB46" s="1">
        <f t="shared" si="31"/>
        <v>29683.22</v>
      </c>
      <c r="AC46" s="1">
        <f t="shared" si="31"/>
        <v>25937.66</v>
      </c>
      <c r="AD46" s="1">
        <f t="shared" si="31"/>
        <v>27053.88</v>
      </c>
      <c r="AE46" s="1">
        <f t="shared" si="31"/>
        <v>26449.22</v>
      </c>
      <c r="AF46" s="1">
        <f t="shared" si="31"/>
        <v>27598.76</v>
      </c>
      <c r="AG46" s="1">
        <f t="shared" si="31"/>
        <v>23955.12</v>
      </c>
      <c r="AH46" s="1">
        <f t="shared" si="31"/>
        <v>17181.36</v>
      </c>
      <c r="AI46" s="1">
        <f t="shared" si="31"/>
        <v>29621.55</v>
      </c>
      <c r="AJ46" s="1">
        <f t="shared" si="31"/>
        <v>28109.55</v>
      </c>
      <c r="AK46" s="1">
        <f t="shared" si="31"/>
        <v>26593.35</v>
      </c>
      <c r="AL46" s="1">
        <f t="shared" si="31"/>
        <v>27844.95</v>
      </c>
      <c r="AM46" s="1">
        <f t="shared" si="31"/>
        <v>25183.2</v>
      </c>
      <c r="AN46" s="1">
        <f t="shared" si="31"/>
        <v>29458.8</v>
      </c>
      <c r="AO46" s="1">
        <f t="shared" si="31"/>
        <v>33854.1</v>
      </c>
      <c r="AP46" s="1">
        <f t="shared" si="31"/>
        <v>30132.9</v>
      </c>
      <c r="AQ46" s="1">
        <f t="shared" si="31"/>
        <v>12938.1</v>
      </c>
      <c r="AR46" s="1">
        <f t="shared" si="31"/>
        <v>12102.3</v>
      </c>
      <c r="AS46" s="1">
        <f t="shared" si="31"/>
        <v>30424.8</v>
      </c>
      <c r="AT46" s="1">
        <f t="shared" si="31"/>
        <v>28719.6</v>
      </c>
      <c r="AU46" s="1">
        <f t="shared" si="31"/>
        <v>25886.7</v>
      </c>
      <c r="AV46" s="1">
        <f t="shared" si="31"/>
        <v>36008.7</v>
      </c>
      <c r="AW46" s="1">
        <f t="shared" si="31"/>
        <v>7479.15</v>
      </c>
      <c r="AX46" s="1">
        <f t="shared" si="31"/>
        <v>4536</v>
      </c>
      <c r="AY46" s="1">
        <f t="shared" si="31"/>
        <v>32639.25</v>
      </c>
      <c r="AZ46" s="1">
        <f t="shared" si="31"/>
        <v>33215.7</v>
      </c>
      <c r="BA46" s="1">
        <f t="shared" si="31"/>
        <v>33379.5</v>
      </c>
      <c r="BB46" s="1">
        <f t="shared" si="31"/>
        <v>34717.2</v>
      </c>
      <c r="BC46" s="1">
        <f t="shared" si="31"/>
        <v>33584.25</v>
      </c>
      <c r="BD46" s="1">
        <f t="shared" si="31"/>
        <v>34032.6</v>
      </c>
      <c r="BE46" s="1">
        <f t="shared" si="31"/>
        <v>33482.4</v>
      </c>
      <c r="BF46" s="1">
        <f t="shared" si="31"/>
        <v>32462.85</v>
      </c>
      <c r="BG46" s="1">
        <f t="shared" si="31"/>
        <v>16737</v>
      </c>
      <c r="BH46" s="1">
        <f t="shared" si="31"/>
        <v>32163.6</v>
      </c>
      <c r="BI46" s="1">
        <f t="shared" si="31"/>
        <v>31318.35</v>
      </c>
      <c r="BJ46" s="1">
        <f t="shared" si="31"/>
        <v>31363.5</v>
      </c>
      <c r="BK46" s="1">
        <f t="shared" si="31"/>
        <v>32453.4</v>
      </c>
      <c r="BL46" s="1">
        <f t="shared" si="31"/>
        <v>29429.4</v>
      </c>
      <c r="BM46" s="1">
        <f t="shared" si="31"/>
        <v>30598.05</v>
      </c>
      <c r="BN46" s="1">
        <f t="shared" si="31"/>
        <v>31354.05</v>
      </c>
      <c r="BO46" s="1">
        <f t="shared" ref="BO46:DZ46" si="32">BO45+BO44+BO43</f>
        <v>13832.7</v>
      </c>
      <c r="BP46" s="1">
        <f t="shared" si="32"/>
        <v>29544.9</v>
      </c>
      <c r="BQ46" s="1">
        <f t="shared" si="32"/>
        <v>31271.1</v>
      </c>
      <c r="BR46" s="1">
        <f t="shared" si="32"/>
        <v>29787.45</v>
      </c>
      <c r="BS46" s="1">
        <f t="shared" si="32"/>
        <v>6092.1</v>
      </c>
      <c r="BT46" s="1">
        <f t="shared" si="32"/>
        <v>30723</v>
      </c>
      <c r="BU46" s="1">
        <f t="shared" si="32"/>
        <v>433.65</v>
      </c>
      <c r="BV46" s="1">
        <f t="shared" si="32"/>
        <v>20414.1</v>
      </c>
      <c r="BW46" s="1">
        <f t="shared" si="32"/>
        <v>30330.3</v>
      </c>
      <c r="BX46" s="1">
        <f t="shared" si="32"/>
        <v>30063.6</v>
      </c>
      <c r="BY46" s="1">
        <f t="shared" si="32"/>
        <v>14547.75</v>
      </c>
      <c r="BZ46" s="1">
        <f t="shared" si="32"/>
        <v>28142.1</v>
      </c>
      <c r="CA46" s="1">
        <f t="shared" si="32"/>
        <v>23648.1</v>
      </c>
      <c r="CB46" s="1">
        <f t="shared" si="32"/>
        <v>31019.1</v>
      </c>
      <c r="CC46" s="1">
        <f t="shared" si="32"/>
        <v>31291.05</v>
      </c>
      <c r="CD46" s="1">
        <f t="shared" si="32"/>
        <v>31494.75</v>
      </c>
      <c r="CE46" s="1">
        <f t="shared" si="32"/>
        <v>30963.45</v>
      </c>
      <c r="CF46" s="1">
        <f t="shared" si="32"/>
        <v>30275.7</v>
      </c>
      <c r="CG46" s="1">
        <f t="shared" si="32"/>
        <v>21336</v>
      </c>
      <c r="CH46" s="1">
        <f t="shared" si="32"/>
        <v>31140.9</v>
      </c>
      <c r="CI46" s="1">
        <f t="shared" si="32"/>
        <v>8505</v>
      </c>
      <c r="CJ46" s="1">
        <f t="shared" si="32"/>
        <v>26403.16</v>
      </c>
      <c r="CK46" s="1">
        <f t="shared" si="32"/>
        <v>31279.5</v>
      </c>
      <c r="CL46" s="1">
        <f t="shared" si="32"/>
        <v>33455.1</v>
      </c>
      <c r="CM46" s="1">
        <f t="shared" si="32"/>
        <v>34715.1</v>
      </c>
      <c r="CN46" s="1">
        <f t="shared" si="32"/>
        <v>35198.1</v>
      </c>
      <c r="CO46" s="1">
        <f t="shared" si="32"/>
        <v>33560.1</v>
      </c>
      <c r="CP46" s="1">
        <f t="shared" si="32"/>
        <v>33973.8</v>
      </c>
      <c r="CQ46" s="1">
        <f t="shared" si="32"/>
        <v>34507.2</v>
      </c>
      <c r="CR46" s="1">
        <f t="shared" si="32"/>
        <v>33629.4</v>
      </c>
      <c r="CS46" s="1">
        <f t="shared" si="32"/>
        <v>18219.6</v>
      </c>
      <c r="CT46" s="1">
        <f t="shared" si="32"/>
        <v>33083.4</v>
      </c>
      <c r="CU46" s="1">
        <f t="shared" si="32"/>
        <v>35336.7</v>
      </c>
      <c r="CV46" s="1">
        <f t="shared" si="32"/>
        <v>34452.6</v>
      </c>
      <c r="CW46" s="1">
        <f t="shared" si="32"/>
        <v>32913.3</v>
      </c>
      <c r="CX46" s="1">
        <f t="shared" si="32"/>
        <v>14250.6</v>
      </c>
      <c r="CY46" s="1">
        <f t="shared" si="32"/>
        <v>34385.4</v>
      </c>
      <c r="CZ46" s="1">
        <f t="shared" si="32"/>
        <v>29757</v>
      </c>
      <c r="DA46" s="1">
        <f t="shared" si="32"/>
        <v>32982.6</v>
      </c>
      <c r="DB46" s="1">
        <f t="shared" si="32"/>
        <v>32440.8</v>
      </c>
      <c r="DC46" s="1">
        <f t="shared" si="32"/>
        <v>33203.1</v>
      </c>
      <c r="DD46" s="1">
        <f t="shared" si="32"/>
        <v>30272.2</v>
      </c>
      <c r="DE46" s="1">
        <f t="shared" si="32"/>
        <v>26335.54</v>
      </c>
      <c r="DF46" s="1">
        <f t="shared" si="32"/>
        <v>27052.9</v>
      </c>
      <c r="DG46" s="1">
        <f t="shared" si="32"/>
        <v>26644.24</v>
      </c>
      <c r="DH46" s="1">
        <f t="shared" si="32"/>
        <v>26830.44</v>
      </c>
      <c r="DI46" s="1">
        <f t="shared" si="32"/>
        <v>25660.32</v>
      </c>
      <c r="DJ46" s="1">
        <f t="shared" si="32"/>
        <v>23972.55</v>
      </c>
      <c r="DK46" s="1">
        <f t="shared" si="32"/>
        <v>29715</v>
      </c>
      <c r="DL46" s="1">
        <f t="shared" si="32"/>
        <v>30233.7</v>
      </c>
      <c r="DM46" s="1">
        <f t="shared" si="32"/>
        <v>30084.6</v>
      </c>
      <c r="DN46" s="1">
        <f t="shared" si="32"/>
        <v>30228.45</v>
      </c>
      <c r="DO46" s="1">
        <f t="shared" si="32"/>
        <v>25834.2</v>
      </c>
      <c r="DP46" s="1">
        <f t="shared" si="32"/>
        <v>25510.8</v>
      </c>
      <c r="DQ46" s="1">
        <f t="shared" si="32"/>
        <v>29148</v>
      </c>
      <c r="DR46" s="1">
        <f t="shared" si="32"/>
        <v>28644</v>
      </c>
      <c r="DS46" s="1">
        <f t="shared" si="32"/>
        <v>24139.36</v>
      </c>
      <c r="DT46" s="1">
        <f t="shared" si="32"/>
        <v>32005.82</v>
      </c>
      <c r="DU46" s="1">
        <f t="shared" si="32"/>
        <v>24379.46</v>
      </c>
      <c r="DV46" s="1">
        <f t="shared" si="32"/>
        <v>23690.52</v>
      </c>
      <c r="DW46" s="1">
        <f t="shared" si="32"/>
        <v>27862.8</v>
      </c>
      <c r="DX46" s="1">
        <f t="shared" si="32"/>
        <v>30733.5</v>
      </c>
      <c r="DY46" s="1">
        <f t="shared" si="32"/>
        <v>27585.6</v>
      </c>
      <c r="DZ46" s="1">
        <f t="shared" si="32"/>
        <v>29918.7</v>
      </c>
      <c r="EA46" s="1">
        <f t="shared" ref="EA46:GK46" si="33">EA45+EA44+EA43</f>
        <v>28974.75</v>
      </c>
      <c r="EB46" s="1">
        <f t="shared" si="33"/>
        <v>30333.45</v>
      </c>
      <c r="EC46" s="1">
        <f t="shared" si="33"/>
        <v>11075.4</v>
      </c>
      <c r="ED46" s="1">
        <f t="shared" si="33"/>
        <v>29753.85</v>
      </c>
      <c r="EE46" s="1">
        <f t="shared" si="33"/>
        <v>29888.25</v>
      </c>
      <c r="EF46" s="1">
        <f t="shared" si="33"/>
        <v>29220.45</v>
      </c>
      <c r="EG46" s="1">
        <f t="shared" si="33"/>
        <v>31138.8</v>
      </c>
      <c r="EH46" s="1">
        <f t="shared" si="33"/>
        <v>20752.2</v>
      </c>
      <c r="EI46" s="1">
        <f t="shared" si="33"/>
        <v>30983.4</v>
      </c>
      <c r="EJ46" s="1">
        <f t="shared" si="33"/>
        <v>29642.55</v>
      </c>
      <c r="EK46" s="1">
        <f t="shared" si="33"/>
        <v>29458.8</v>
      </c>
      <c r="EL46" s="1">
        <f t="shared" si="33"/>
        <v>30447.9</v>
      </c>
      <c r="EM46" s="1">
        <f t="shared" si="33"/>
        <v>28588.35</v>
      </c>
      <c r="EN46" s="1">
        <f t="shared" si="33"/>
        <v>30915.15</v>
      </c>
      <c r="EO46" s="1">
        <f t="shared" si="33"/>
        <v>29677.2</v>
      </c>
      <c r="EP46" s="1">
        <f t="shared" si="33"/>
        <v>22754.62</v>
      </c>
      <c r="EQ46" s="1">
        <f t="shared" si="33"/>
        <v>26005.28</v>
      </c>
      <c r="ER46" s="1">
        <f t="shared" si="33"/>
        <v>25470.2</v>
      </c>
      <c r="ES46" s="1">
        <f t="shared" si="33"/>
        <v>26325.74</v>
      </c>
      <c r="ET46" s="1">
        <f t="shared" si="33"/>
        <v>25114.46</v>
      </c>
      <c r="EU46" s="1">
        <f t="shared" si="33"/>
        <v>22867.95</v>
      </c>
      <c r="EV46" s="1">
        <f t="shared" si="33"/>
        <v>27567.75</v>
      </c>
      <c r="EW46" s="1">
        <f t="shared" si="33"/>
        <v>2704.8</v>
      </c>
      <c r="EX46" s="1">
        <f t="shared" si="33"/>
        <v>26556.04</v>
      </c>
      <c r="EY46" s="1">
        <f t="shared" si="33"/>
        <v>26999.98</v>
      </c>
      <c r="EZ46" s="1">
        <f t="shared" si="33"/>
        <v>25432.96</v>
      </c>
      <c r="FA46" s="1">
        <f t="shared" si="33"/>
        <v>27457.64</v>
      </c>
      <c r="FB46" s="1">
        <f t="shared" si="33"/>
        <v>22413.58</v>
      </c>
      <c r="FC46" s="1">
        <f t="shared" si="33"/>
        <v>29845.9</v>
      </c>
      <c r="FD46" s="1">
        <f t="shared" si="33"/>
        <v>26078.78</v>
      </c>
      <c r="FE46" s="1">
        <f t="shared" si="33"/>
        <v>26105.24</v>
      </c>
      <c r="FF46" s="1">
        <f t="shared" si="33"/>
        <v>24394.16</v>
      </c>
      <c r="FG46" s="1">
        <f t="shared" si="33"/>
        <v>26437.46</v>
      </c>
      <c r="FH46" s="1">
        <f t="shared" si="33"/>
        <v>24599.96</v>
      </c>
      <c r="FI46" s="1">
        <f t="shared" si="33"/>
        <v>22966.3</v>
      </c>
      <c r="FJ46" s="1">
        <f t="shared" si="33"/>
        <v>16751.7</v>
      </c>
      <c r="FK46" s="1">
        <f t="shared" si="33"/>
        <v>26217.94</v>
      </c>
      <c r="FL46" s="1">
        <f t="shared" si="33"/>
        <v>29615.6</v>
      </c>
      <c r="FM46" s="1">
        <f t="shared" si="33"/>
        <v>26212.2</v>
      </c>
      <c r="FN46" s="1">
        <f t="shared" si="33"/>
        <v>22440.6</v>
      </c>
      <c r="FO46" s="1">
        <f t="shared" si="33"/>
        <v>21333.9</v>
      </c>
      <c r="FP46" s="1">
        <f t="shared" si="33"/>
        <v>22784.02</v>
      </c>
      <c r="FQ46" s="1">
        <f t="shared" si="33"/>
        <v>3369.45</v>
      </c>
      <c r="FR46" s="1">
        <f t="shared" si="33"/>
        <v>22069.95</v>
      </c>
      <c r="FS46" s="1">
        <f t="shared" si="33"/>
        <v>2908.5</v>
      </c>
      <c r="FT46" s="1">
        <f t="shared" si="33"/>
        <v>34068.3</v>
      </c>
      <c r="FU46" s="1">
        <f t="shared" si="33"/>
        <v>11070.15</v>
      </c>
      <c r="FV46" s="1">
        <f t="shared" si="33"/>
        <v>8745.45</v>
      </c>
      <c r="FW46" s="1">
        <f t="shared" si="33"/>
        <v>28684.95</v>
      </c>
      <c r="FX46" s="1">
        <f t="shared" si="33"/>
        <v>25197.76</v>
      </c>
      <c r="FY46" s="1">
        <f t="shared" si="33"/>
        <v>30716.7</v>
      </c>
      <c r="FZ46" s="1">
        <f t="shared" si="33"/>
        <v>30395.4</v>
      </c>
      <c r="GA46" s="1">
        <f t="shared" si="33"/>
        <v>30949.8</v>
      </c>
      <c r="GB46" s="1">
        <f t="shared" si="33"/>
        <v>23056.95</v>
      </c>
      <c r="GC46" s="1">
        <f t="shared" si="33"/>
        <v>30674.7</v>
      </c>
      <c r="GD46" s="1">
        <f t="shared" si="33"/>
        <v>30263.1</v>
      </c>
      <c r="GE46" s="1">
        <f t="shared" si="33"/>
        <v>29563.8</v>
      </c>
      <c r="GF46" s="1">
        <f t="shared" si="33"/>
        <v>30511.95</v>
      </c>
      <c r="GG46" s="1">
        <f t="shared" si="33"/>
        <v>28484.4</v>
      </c>
      <c r="GH46" s="1">
        <f t="shared" si="33"/>
        <v>5116.65</v>
      </c>
      <c r="GI46" s="1">
        <f t="shared" si="33"/>
        <v>10500</v>
      </c>
      <c r="GJ46" s="1">
        <f t="shared" si="33"/>
        <v>26126.1</v>
      </c>
      <c r="GK46" s="1">
        <f t="shared" si="33"/>
        <v>4992156.05</v>
      </c>
    </row>
    <row r="47" hidden="1" spans="1:193">
      <c r="A47" s="14" t="s">
        <v>407</v>
      </c>
      <c r="B47" s="9" t="s">
        <v>20</v>
      </c>
      <c r="C47" s="1">
        <v>48302</v>
      </c>
      <c r="D47" s="1">
        <v>51575</v>
      </c>
      <c r="E47" s="1">
        <v>55470</v>
      </c>
      <c r="F47" s="1">
        <v>30158</v>
      </c>
      <c r="G47" s="1">
        <v>46664</v>
      </c>
      <c r="H47" s="1">
        <v>56821</v>
      </c>
      <c r="I47" s="1">
        <v>58621</v>
      </c>
      <c r="J47" s="1">
        <v>37436</v>
      </c>
      <c r="K47" s="1">
        <v>56056</v>
      </c>
      <c r="L47" s="1">
        <v>59174</v>
      </c>
      <c r="M47" s="1">
        <v>50231</v>
      </c>
      <c r="N47" s="1">
        <v>52012</v>
      </c>
      <c r="O47" s="1">
        <v>46210</v>
      </c>
      <c r="P47" s="1">
        <v>46291</v>
      </c>
      <c r="Q47" s="1">
        <v>46842</v>
      </c>
      <c r="R47" s="1">
        <v>17906</v>
      </c>
      <c r="S47" s="1">
        <v>58687</v>
      </c>
      <c r="T47" s="1">
        <v>52910</v>
      </c>
      <c r="U47" s="1">
        <v>58643</v>
      </c>
      <c r="V47" s="1">
        <v>56822</v>
      </c>
      <c r="W47" s="1">
        <v>50928</v>
      </c>
      <c r="X47" s="1">
        <v>27608</v>
      </c>
      <c r="Y47" s="1">
        <v>16820</v>
      </c>
      <c r="Z47" s="1">
        <v>54059</v>
      </c>
      <c r="AA47" s="1">
        <v>49146</v>
      </c>
      <c r="AB47" s="1">
        <v>42365</v>
      </c>
      <c r="AC47" s="1">
        <v>42446</v>
      </c>
      <c r="AD47" s="1">
        <v>44821</v>
      </c>
      <c r="AE47" s="1">
        <v>50408</v>
      </c>
      <c r="AF47" s="1">
        <v>44040</v>
      </c>
      <c r="AG47" s="1">
        <v>47074</v>
      </c>
      <c r="AH47" s="1">
        <v>33180</v>
      </c>
      <c r="AI47" s="1">
        <v>53582</v>
      </c>
      <c r="AJ47" s="1">
        <v>50107</v>
      </c>
      <c r="AK47" s="1">
        <v>48546</v>
      </c>
      <c r="AL47" s="1">
        <v>50069</v>
      </c>
      <c r="AM47" s="1">
        <v>54568</v>
      </c>
      <c r="AN47" s="1">
        <v>52816</v>
      </c>
      <c r="AO47" s="1">
        <v>46294</v>
      </c>
      <c r="AP47" s="1">
        <v>54692</v>
      </c>
      <c r="AQ47" s="1">
        <v>22828</v>
      </c>
      <c r="AR47" s="1">
        <v>22266</v>
      </c>
      <c r="AS47" s="1">
        <v>55841</v>
      </c>
      <c r="AT47" s="1">
        <v>52274</v>
      </c>
      <c r="AU47" s="1">
        <v>55600</v>
      </c>
      <c r="AV47" s="1">
        <v>57260</v>
      </c>
      <c r="AW47" s="1">
        <v>13439</v>
      </c>
      <c r="AX47" s="1">
        <v>7546</v>
      </c>
      <c r="AY47" s="1">
        <v>49314</v>
      </c>
      <c r="AZ47" s="1">
        <v>49097</v>
      </c>
      <c r="BA47" s="1">
        <v>49284</v>
      </c>
      <c r="BB47" s="1">
        <v>54082</v>
      </c>
      <c r="BC47" s="1">
        <v>45830</v>
      </c>
      <c r="BD47" s="1">
        <v>52400</v>
      </c>
      <c r="BE47" s="1">
        <v>51248</v>
      </c>
      <c r="BF47" s="1">
        <v>56900</v>
      </c>
      <c r="BG47" s="1">
        <v>29454</v>
      </c>
      <c r="BH47" s="1">
        <v>56032</v>
      </c>
      <c r="BI47" s="1">
        <v>54464</v>
      </c>
      <c r="BJ47" s="1">
        <v>54938</v>
      </c>
      <c r="BK47" s="1">
        <v>56843</v>
      </c>
      <c r="BL47" s="1">
        <v>43105</v>
      </c>
      <c r="BM47" s="1">
        <v>53156</v>
      </c>
      <c r="BN47" s="1">
        <v>55366</v>
      </c>
      <c r="BO47" s="1">
        <v>24618</v>
      </c>
      <c r="BP47" s="1">
        <v>50149</v>
      </c>
      <c r="BQ47" s="1">
        <v>55056</v>
      </c>
      <c r="BR47" s="1">
        <v>45893</v>
      </c>
      <c r="BS47" s="1">
        <v>36523</v>
      </c>
      <c r="BT47" s="1">
        <v>52578</v>
      </c>
      <c r="BU47" s="1">
        <v>26800</v>
      </c>
      <c r="BV47" s="1">
        <v>36294</v>
      </c>
      <c r="BW47" s="1">
        <v>53720</v>
      </c>
      <c r="BX47" s="1">
        <v>44826</v>
      </c>
      <c r="BY47" s="1">
        <v>30834</v>
      </c>
      <c r="BZ47" s="1">
        <v>47879</v>
      </c>
      <c r="CA47" s="1">
        <v>41880</v>
      </c>
      <c r="CB47" s="1">
        <v>55151</v>
      </c>
      <c r="CC47" s="1">
        <v>55379</v>
      </c>
      <c r="CD47" s="1">
        <v>55598</v>
      </c>
      <c r="CE47" s="1">
        <v>54550</v>
      </c>
      <c r="CF47" s="1">
        <v>53670</v>
      </c>
      <c r="CG47" s="1">
        <v>42989</v>
      </c>
      <c r="CH47" s="1">
        <v>54476</v>
      </c>
      <c r="CI47" s="1">
        <v>18728</v>
      </c>
      <c r="CJ47" s="1">
        <v>51184</v>
      </c>
      <c r="CK47" s="1">
        <v>49313</v>
      </c>
      <c r="CL47" s="1">
        <v>52931</v>
      </c>
      <c r="CM47" s="1">
        <v>54458</v>
      </c>
      <c r="CN47" s="1">
        <v>51479</v>
      </c>
      <c r="CO47" s="1">
        <v>55112</v>
      </c>
      <c r="CP47" s="1">
        <v>53536</v>
      </c>
      <c r="CQ47" s="1">
        <v>54740</v>
      </c>
      <c r="CR47" s="1">
        <v>53372</v>
      </c>
      <c r="CS47" s="1">
        <v>58870</v>
      </c>
      <c r="CT47" s="1">
        <v>51775</v>
      </c>
      <c r="CU47" s="1">
        <v>55886</v>
      </c>
      <c r="CV47" s="1">
        <v>55248</v>
      </c>
      <c r="CW47" s="1">
        <v>53112</v>
      </c>
      <c r="CX47" s="1">
        <v>22194</v>
      </c>
      <c r="CY47" s="1">
        <v>53834</v>
      </c>
      <c r="CZ47" s="1">
        <v>49202</v>
      </c>
      <c r="DA47" s="1">
        <v>51868</v>
      </c>
      <c r="DB47" s="1">
        <v>50839</v>
      </c>
      <c r="DC47" s="1">
        <v>51980</v>
      </c>
      <c r="DD47" s="1">
        <v>49408</v>
      </c>
      <c r="DE47" s="1">
        <v>51626</v>
      </c>
      <c r="DF47" s="1">
        <v>48846</v>
      </c>
      <c r="DG47" s="1">
        <v>45845</v>
      </c>
      <c r="DH47" s="1">
        <v>52015</v>
      </c>
      <c r="DI47" s="1">
        <v>49367</v>
      </c>
      <c r="DJ47" s="1">
        <v>41146</v>
      </c>
      <c r="DK47" s="1">
        <v>51852</v>
      </c>
      <c r="DL47" s="1">
        <v>52990</v>
      </c>
      <c r="DM47" s="1">
        <v>52867</v>
      </c>
      <c r="DN47" s="1">
        <v>52958</v>
      </c>
      <c r="DO47" s="1">
        <v>42516</v>
      </c>
      <c r="DP47" s="1">
        <v>54551</v>
      </c>
      <c r="DQ47" s="1">
        <v>47207</v>
      </c>
      <c r="DR47" s="1">
        <v>47976</v>
      </c>
      <c r="DS47" s="1">
        <v>45949</v>
      </c>
      <c r="DT47" s="1">
        <v>49357</v>
      </c>
      <c r="DU47" s="1">
        <v>45761</v>
      </c>
      <c r="DV47" s="1">
        <v>45448</v>
      </c>
      <c r="DW47" s="1">
        <v>55876</v>
      </c>
      <c r="DX47" s="1">
        <v>55496</v>
      </c>
      <c r="DY47" s="1">
        <v>50207</v>
      </c>
      <c r="DZ47" s="1">
        <v>53790</v>
      </c>
      <c r="EA47" s="1">
        <v>52276</v>
      </c>
      <c r="EB47" s="1">
        <v>55225</v>
      </c>
      <c r="EC47" s="1">
        <v>20034</v>
      </c>
      <c r="ED47" s="1">
        <v>54258</v>
      </c>
      <c r="EE47" s="1">
        <v>53820</v>
      </c>
      <c r="EF47" s="1">
        <v>52553</v>
      </c>
      <c r="EG47" s="1">
        <v>55939</v>
      </c>
      <c r="EH47" s="1">
        <v>37524</v>
      </c>
      <c r="EI47" s="1">
        <v>55777</v>
      </c>
      <c r="EJ47" s="1">
        <v>52960</v>
      </c>
      <c r="EK47" s="1">
        <v>54173</v>
      </c>
      <c r="EL47" s="1">
        <v>52958</v>
      </c>
      <c r="EM47" s="1">
        <v>55662</v>
      </c>
      <c r="EN47" s="1">
        <v>55624</v>
      </c>
      <c r="EO47" s="1">
        <v>53888</v>
      </c>
      <c r="EP47" s="1">
        <v>41622</v>
      </c>
      <c r="EQ47" s="1">
        <v>47216</v>
      </c>
      <c r="ER47" s="1">
        <v>48708</v>
      </c>
      <c r="ES47" s="1">
        <v>44987</v>
      </c>
      <c r="ET47" s="1">
        <v>46655</v>
      </c>
      <c r="EU47" s="1">
        <v>39034</v>
      </c>
      <c r="EV47" s="1">
        <v>49894</v>
      </c>
      <c r="EW47" s="1">
        <v>38250</v>
      </c>
      <c r="EX47" s="1">
        <v>49022</v>
      </c>
      <c r="EY47" s="1">
        <v>50714</v>
      </c>
      <c r="EZ47" s="1">
        <v>47306</v>
      </c>
      <c r="FA47" s="1">
        <v>50540</v>
      </c>
      <c r="FB47" s="1">
        <v>42368</v>
      </c>
      <c r="FC47" s="1">
        <v>50492</v>
      </c>
      <c r="FD47" s="1">
        <v>49862</v>
      </c>
      <c r="FE47" s="1">
        <v>45215</v>
      </c>
      <c r="FF47" s="1">
        <v>43538</v>
      </c>
      <c r="FG47" s="1">
        <v>45985</v>
      </c>
      <c r="FH47" s="1">
        <v>48752</v>
      </c>
      <c r="FI47" s="1">
        <v>38705</v>
      </c>
      <c r="FJ47" s="1">
        <v>25118</v>
      </c>
      <c r="FK47" s="1">
        <v>44838</v>
      </c>
      <c r="FL47" s="1">
        <v>46615</v>
      </c>
      <c r="FM47" s="1">
        <v>53782</v>
      </c>
      <c r="FN47" s="1">
        <v>38515</v>
      </c>
      <c r="FO47" s="1">
        <v>40084</v>
      </c>
      <c r="FP47" s="1">
        <v>38761</v>
      </c>
      <c r="FQ47" s="1">
        <v>25410</v>
      </c>
      <c r="FR47" s="1">
        <v>33716</v>
      </c>
      <c r="FS47" s="1">
        <v>24032</v>
      </c>
      <c r="FT47" s="1">
        <v>48366</v>
      </c>
      <c r="FU47" s="1">
        <v>15705</v>
      </c>
      <c r="FV47" s="1">
        <v>14283</v>
      </c>
      <c r="FW47" s="1">
        <v>46615</v>
      </c>
      <c r="FX47" s="1">
        <v>42577</v>
      </c>
      <c r="FY47" s="1">
        <v>46945</v>
      </c>
      <c r="FZ47" s="1">
        <v>46644</v>
      </c>
      <c r="GA47" s="1">
        <v>46394</v>
      </c>
      <c r="GB47" s="1">
        <v>43846</v>
      </c>
      <c r="GC47" s="1">
        <v>47632</v>
      </c>
      <c r="GD47" s="1">
        <v>47455</v>
      </c>
      <c r="GE47" s="1">
        <v>45775</v>
      </c>
      <c r="GF47" s="1">
        <v>46826</v>
      </c>
      <c r="GG47" s="1">
        <v>42128</v>
      </c>
      <c r="GH47" s="1">
        <v>8283</v>
      </c>
      <c r="GI47" s="1">
        <v>20968</v>
      </c>
      <c r="GJ47" s="1">
        <v>44590</v>
      </c>
      <c r="GK47" s="1">
        <f t="shared" ref="GK47:GK50" si="34">SUM(C47:GJ47)</f>
        <v>8817984</v>
      </c>
    </row>
    <row r="48" spans="1:193">
      <c r="A48" s="14"/>
      <c r="B48" s="9" t="s">
        <v>21</v>
      </c>
      <c r="C48" s="1">
        <v>17601.25</v>
      </c>
      <c r="D48" s="1">
        <v>18793.93</v>
      </c>
      <c r="E48" s="1">
        <v>20213.27</v>
      </c>
      <c r="F48" s="1">
        <v>10989.58</v>
      </c>
      <c r="G48" s="1">
        <v>17004.36</v>
      </c>
      <c r="H48" s="1">
        <v>20705.57</v>
      </c>
      <c r="I48" s="1">
        <v>21361.49</v>
      </c>
      <c r="J48" s="1">
        <v>13641.68</v>
      </c>
      <c r="K48" s="1">
        <v>20426.81</v>
      </c>
      <c r="L48" s="1">
        <v>21563.01</v>
      </c>
      <c r="M48" s="1">
        <v>18304.18</v>
      </c>
      <c r="N48" s="1">
        <v>18953.17</v>
      </c>
      <c r="O48" s="1">
        <v>16838.92</v>
      </c>
      <c r="P48" s="1">
        <v>16868.44</v>
      </c>
      <c r="Q48" s="1">
        <v>17069.22</v>
      </c>
      <c r="R48" s="1">
        <v>6524.95</v>
      </c>
      <c r="S48" s="1">
        <v>21385.54</v>
      </c>
      <c r="T48" s="1">
        <v>19280.4</v>
      </c>
      <c r="U48" s="1">
        <v>21369.51</v>
      </c>
      <c r="V48" s="1">
        <v>20705.94</v>
      </c>
      <c r="W48" s="1">
        <v>18558.16</v>
      </c>
      <c r="X48" s="1">
        <v>10060.36</v>
      </c>
      <c r="Y48" s="1">
        <v>6129.21</v>
      </c>
      <c r="Z48" s="1">
        <v>19699.1</v>
      </c>
      <c r="AA48" s="1">
        <v>17908.8</v>
      </c>
      <c r="AB48" s="1">
        <v>15437.81</v>
      </c>
      <c r="AC48" s="1">
        <v>15467.32</v>
      </c>
      <c r="AD48" s="1">
        <v>16332.77</v>
      </c>
      <c r="AE48" s="1">
        <v>18368.68</v>
      </c>
      <c r="AF48" s="1">
        <v>16048.18</v>
      </c>
      <c r="AG48" s="1">
        <v>17153.77</v>
      </c>
      <c r="AH48" s="1">
        <v>12090.79</v>
      </c>
      <c r="AI48" s="1">
        <v>19525.28</v>
      </c>
      <c r="AJ48" s="1">
        <v>18258.99</v>
      </c>
      <c r="AK48" s="1">
        <v>17690.16</v>
      </c>
      <c r="AL48" s="1">
        <v>18245.14</v>
      </c>
      <c r="AM48" s="1">
        <v>19884.58</v>
      </c>
      <c r="AN48" s="1">
        <v>19246.15</v>
      </c>
      <c r="AO48" s="1">
        <v>16869.53</v>
      </c>
      <c r="AP48" s="1">
        <v>19929.76</v>
      </c>
      <c r="AQ48" s="1">
        <v>8318.52</v>
      </c>
      <c r="AR48" s="1">
        <v>8113.73</v>
      </c>
      <c r="AS48" s="1">
        <v>20348.46</v>
      </c>
      <c r="AT48" s="1">
        <v>19048.65</v>
      </c>
      <c r="AU48" s="1">
        <v>20260.64</v>
      </c>
      <c r="AV48" s="1">
        <v>20865.54</v>
      </c>
      <c r="AW48" s="1">
        <v>4897.17</v>
      </c>
      <c r="AX48" s="1">
        <v>2749.76</v>
      </c>
      <c r="AY48" s="1">
        <v>17970.02</v>
      </c>
      <c r="AZ48" s="1">
        <v>17890.95</v>
      </c>
      <c r="BA48" s="1">
        <v>17959.09</v>
      </c>
      <c r="BB48" s="1">
        <v>19707.48</v>
      </c>
      <c r="BC48" s="1">
        <v>16700.45</v>
      </c>
      <c r="BD48" s="1">
        <v>19094.56</v>
      </c>
      <c r="BE48" s="1">
        <v>18674.77</v>
      </c>
      <c r="BF48" s="1">
        <v>20734.36</v>
      </c>
      <c r="BG48" s="1">
        <v>10733.04</v>
      </c>
      <c r="BH48" s="1">
        <v>20418.06</v>
      </c>
      <c r="BI48" s="1">
        <v>19846.68</v>
      </c>
      <c r="BJ48" s="1">
        <v>20019.41</v>
      </c>
      <c r="BK48" s="1">
        <v>20713.59</v>
      </c>
      <c r="BL48" s="1">
        <v>15707.46</v>
      </c>
      <c r="BM48" s="1">
        <v>19370.05</v>
      </c>
      <c r="BN48" s="1">
        <v>20175.37</v>
      </c>
      <c r="BO48" s="1">
        <v>8970.8</v>
      </c>
      <c r="BP48" s="1">
        <v>18274.3</v>
      </c>
      <c r="BQ48" s="1">
        <v>20062.41</v>
      </c>
      <c r="BR48" s="1">
        <v>16723.41</v>
      </c>
      <c r="BS48" s="1">
        <v>13308.98</v>
      </c>
      <c r="BT48" s="1">
        <v>19159.42</v>
      </c>
      <c r="BU48" s="1">
        <v>9765.92</v>
      </c>
      <c r="BV48" s="1">
        <v>13225.53</v>
      </c>
      <c r="BW48" s="1">
        <v>19575.57</v>
      </c>
      <c r="BX48" s="1">
        <v>16334.59</v>
      </c>
      <c r="BY48" s="1">
        <v>11235.91</v>
      </c>
      <c r="BZ48" s="1">
        <v>17447.11</v>
      </c>
      <c r="CA48" s="1">
        <v>15261.07</v>
      </c>
      <c r="CB48" s="1">
        <v>20097.02</v>
      </c>
      <c r="CC48" s="1">
        <v>20180.11</v>
      </c>
      <c r="CD48" s="1">
        <v>20259.91</v>
      </c>
      <c r="CE48" s="1">
        <v>19878.02</v>
      </c>
      <c r="CF48" s="1">
        <v>19557.35</v>
      </c>
      <c r="CG48" s="1">
        <v>15665.19</v>
      </c>
      <c r="CH48" s="1">
        <v>19851.05</v>
      </c>
      <c r="CI48" s="1">
        <v>6824.48</v>
      </c>
      <c r="CJ48" s="1">
        <v>18651.45</v>
      </c>
      <c r="CK48" s="1">
        <v>17969.66</v>
      </c>
      <c r="CL48" s="1">
        <v>19288.06</v>
      </c>
      <c r="CM48" s="1">
        <v>19844.5</v>
      </c>
      <c r="CN48" s="1">
        <v>18758.95</v>
      </c>
      <c r="CO48" s="1">
        <v>20082.81</v>
      </c>
      <c r="CP48" s="1">
        <v>19508.52</v>
      </c>
      <c r="CQ48" s="1">
        <v>19947.26</v>
      </c>
      <c r="CR48" s="1">
        <v>19448.76</v>
      </c>
      <c r="CS48" s="1">
        <v>21452.23</v>
      </c>
      <c r="CT48" s="1">
        <v>18866.81</v>
      </c>
      <c r="CU48" s="1">
        <v>20364.86</v>
      </c>
      <c r="CV48" s="1">
        <v>20132.37</v>
      </c>
      <c r="CW48" s="1">
        <v>19354.01</v>
      </c>
      <c r="CX48" s="1">
        <v>8087.49</v>
      </c>
      <c r="CY48" s="1">
        <v>19617.11</v>
      </c>
      <c r="CZ48" s="1">
        <v>17929.21</v>
      </c>
      <c r="DA48" s="1">
        <v>18900.7</v>
      </c>
      <c r="DB48" s="1">
        <v>18525.73</v>
      </c>
      <c r="DC48" s="1">
        <v>18941.51</v>
      </c>
      <c r="DD48" s="1">
        <v>18004.28</v>
      </c>
      <c r="DE48" s="1">
        <v>18812.51</v>
      </c>
      <c r="DF48" s="1">
        <v>17799.48</v>
      </c>
      <c r="DG48" s="1">
        <v>16705.92</v>
      </c>
      <c r="DH48" s="1">
        <v>18954.27</v>
      </c>
      <c r="DI48" s="1">
        <v>17989.33</v>
      </c>
      <c r="DJ48" s="1">
        <v>14993.6</v>
      </c>
      <c r="DK48" s="1">
        <v>18894.87</v>
      </c>
      <c r="DL48" s="1">
        <v>19309.56</v>
      </c>
      <c r="DM48" s="1">
        <v>19264.73</v>
      </c>
      <c r="DN48" s="1">
        <v>19297.9</v>
      </c>
      <c r="DO48" s="1">
        <v>15492.83</v>
      </c>
      <c r="DP48" s="1">
        <v>19878.38</v>
      </c>
      <c r="DQ48" s="1">
        <v>17202.23</v>
      </c>
      <c r="DR48" s="1">
        <v>17482.45</v>
      </c>
      <c r="DS48" s="1">
        <v>16743.82</v>
      </c>
      <c r="DT48" s="1">
        <v>17985.69</v>
      </c>
      <c r="DU48" s="1">
        <v>16675.31</v>
      </c>
      <c r="DV48" s="1">
        <v>16561.25</v>
      </c>
      <c r="DW48" s="1">
        <v>20361.21</v>
      </c>
      <c r="DX48" s="1">
        <v>20222.74</v>
      </c>
      <c r="DY48" s="1">
        <v>18295.43</v>
      </c>
      <c r="DZ48" s="1">
        <v>19601.08</v>
      </c>
      <c r="EA48" s="1">
        <v>19049.37</v>
      </c>
      <c r="EB48" s="1">
        <v>20123.99</v>
      </c>
      <c r="EC48" s="1">
        <v>7300.39</v>
      </c>
      <c r="ED48" s="1">
        <v>19771.62</v>
      </c>
      <c r="EE48" s="1">
        <v>19612.01</v>
      </c>
      <c r="EF48" s="1">
        <v>19150.31</v>
      </c>
      <c r="EG48" s="1">
        <v>20384.17</v>
      </c>
      <c r="EH48" s="1">
        <v>13673.75</v>
      </c>
      <c r="EI48" s="1">
        <v>20325.14</v>
      </c>
      <c r="EJ48" s="1">
        <v>19298.62</v>
      </c>
      <c r="EK48" s="1">
        <v>19740.64</v>
      </c>
      <c r="EL48" s="1">
        <v>19297.9</v>
      </c>
      <c r="EM48" s="1">
        <v>20283.23</v>
      </c>
      <c r="EN48" s="1">
        <v>20269.39</v>
      </c>
      <c r="EO48" s="1">
        <v>19636.79</v>
      </c>
      <c r="EP48" s="1">
        <v>15167.06</v>
      </c>
      <c r="EQ48" s="1">
        <v>17205.51</v>
      </c>
      <c r="ER48" s="1">
        <v>17749.2</v>
      </c>
      <c r="ES48" s="1">
        <v>16393.26</v>
      </c>
      <c r="ET48" s="1">
        <v>17001.08</v>
      </c>
      <c r="EU48" s="1">
        <v>14223.99</v>
      </c>
      <c r="EV48" s="1">
        <v>18181.37</v>
      </c>
      <c r="EW48" s="1">
        <v>13938.3</v>
      </c>
      <c r="EX48" s="1">
        <v>17863.62</v>
      </c>
      <c r="EY48" s="1">
        <v>18480.18</v>
      </c>
      <c r="EZ48" s="1">
        <v>17238.31</v>
      </c>
      <c r="FA48" s="1">
        <v>18416.78</v>
      </c>
      <c r="FB48" s="1">
        <v>15438.9</v>
      </c>
      <c r="FC48" s="1">
        <v>18399.28</v>
      </c>
      <c r="FD48" s="1">
        <v>18169.71</v>
      </c>
      <c r="FE48" s="1">
        <v>16476.35</v>
      </c>
      <c r="FF48" s="1">
        <v>15865.25</v>
      </c>
      <c r="FG48" s="1">
        <v>16756.93</v>
      </c>
      <c r="FH48" s="1">
        <v>17765.23</v>
      </c>
      <c r="FI48" s="1">
        <v>14104.1</v>
      </c>
      <c r="FJ48" s="1">
        <v>9153</v>
      </c>
      <c r="FK48" s="1">
        <v>16338.97</v>
      </c>
      <c r="FL48" s="1">
        <v>16986.51</v>
      </c>
      <c r="FM48" s="1">
        <v>19598.16</v>
      </c>
      <c r="FN48" s="1">
        <v>14034.87</v>
      </c>
      <c r="FO48" s="1">
        <v>14606.61</v>
      </c>
      <c r="FP48" s="1">
        <v>14124.51</v>
      </c>
      <c r="FQ48" s="1">
        <v>9259.4</v>
      </c>
      <c r="FR48" s="1">
        <v>12286.11</v>
      </c>
      <c r="FS48" s="1">
        <v>8757.26</v>
      </c>
      <c r="FT48" s="1">
        <v>17624.57</v>
      </c>
      <c r="FU48" s="1">
        <v>5722.9</v>
      </c>
      <c r="FV48" s="1">
        <v>5204.73</v>
      </c>
      <c r="FW48" s="1">
        <v>16986.51</v>
      </c>
      <c r="FX48" s="1">
        <v>15515.06</v>
      </c>
      <c r="FY48" s="1">
        <v>17106.76</v>
      </c>
      <c r="FZ48" s="1">
        <v>16997.07</v>
      </c>
      <c r="GA48" s="1">
        <v>16905.97</v>
      </c>
      <c r="GB48" s="1">
        <v>15977.48</v>
      </c>
      <c r="GC48" s="1">
        <v>17357.1</v>
      </c>
      <c r="GD48" s="1">
        <v>17292.6</v>
      </c>
      <c r="GE48" s="1">
        <v>16680.41</v>
      </c>
      <c r="GF48" s="1">
        <v>17063.39</v>
      </c>
      <c r="GG48" s="1">
        <v>15351.44</v>
      </c>
      <c r="GH48" s="1">
        <v>3018.33</v>
      </c>
      <c r="GI48" s="1">
        <v>7640.74</v>
      </c>
      <c r="GJ48" s="1">
        <v>16248.6</v>
      </c>
      <c r="GK48" s="1">
        <f t="shared" si="34"/>
        <v>3213273.38</v>
      </c>
    </row>
    <row r="49" spans="1:193">
      <c r="A49" s="14"/>
      <c r="B49" s="9" t="s">
        <v>404</v>
      </c>
      <c r="C49" s="1"/>
      <c r="D49" s="1"/>
      <c r="E49" s="1">
        <v>11094</v>
      </c>
      <c r="F49" s="1">
        <v>6031.6</v>
      </c>
      <c r="G49" s="1">
        <v>9332.8</v>
      </c>
      <c r="H49" s="1">
        <v>11364.2</v>
      </c>
      <c r="I49" s="1">
        <v>11724.2</v>
      </c>
      <c r="J49" s="1">
        <v>7487.2</v>
      </c>
      <c r="K49" s="1">
        <v>11211.2</v>
      </c>
      <c r="L49" s="1">
        <v>11834.8</v>
      </c>
      <c r="M49" s="1">
        <v>10046.2</v>
      </c>
      <c r="N49" s="1"/>
      <c r="O49" s="1"/>
      <c r="P49" s="1"/>
      <c r="Q49" s="1"/>
      <c r="R49" s="1">
        <v>3581.2</v>
      </c>
      <c r="S49" s="1">
        <v>11737.4</v>
      </c>
      <c r="T49" s="1">
        <v>10582</v>
      </c>
      <c r="U49" s="1">
        <v>11728.6</v>
      </c>
      <c r="V49" s="1">
        <v>11364.4</v>
      </c>
      <c r="W49" s="1">
        <v>10185.6</v>
      </c>
      <c r="X49" s="1">
        <v>5521.6</v>
      </c>
      <c r="Y49" s="1">
        <v>3364</v>
      </c>
      <c r="Z49" s="1">
        <v>10811.8</v>
      </c>
      <c r="AA49" s="1"/>
      <c r="AB49" s="1"/>
      <c r="AC49" s="1"/>
      <c r="AD49" s="1"/>
      <c r="AE49" s="1"/>
      <c r="AF49" s="1"/>
      <c r="AG49" s="1"/>
      <c r="AH49" s="1"/>
      <c r="AI49" s="1">
        <v>10716.4</v>
      </c>
      <c r="AJ49" s="1">
        <v>10021.4</v>
      </c>
      <c r="AK49" s="1">
        <v>9709.2</v>
      </c>
      <c r="AL49" s="1">
        <v>10013.8</v>
      </c>
      <c r="AM49" s="1">
        <v>10913.6</v>
      </c>
      <c r="AN49" s="1">
        <v>10563.2</v>
      </c>
      <c r="AO49" s="1">
        <v>9258.8</v>
      </c>
      <c r="AP49" s="1">
        <v>10938.4</v>
      </c>
      <c r="AQ49" s="1">
        <v>4565.6</v>
      </c>
      <c r="AR49" s="1">
        <v>4453.2</v>
      </c>
      <c r="AS49" s="1">
        <v>11168.2</v>
      </c>
      <c r="AT49" s="1">
        <v>10454.8</v>
      </c>
      <c r="AU49" s="1">
        <v>11120</v>
      </c>
      <c r="AV49" s="1">
        <v>11452</v>
      </c>
      <c r="AW49" s="1">
        <v>2687.8</v>
      </c>
      <c r="AX49" s="1">
        <v>1509.2</v>
      </c>
      <c r="AY49" s="1">
        <v>9862.8</v>
      </c>
      <c r="AZ49" s="1">
        <v>9819.4</v>
      </c>
      <c r="BA49" s="1">
        <v>9856.8</v>
      </c>
      <c r="BB49" s="1">
        <v>10816.4</v>
      </c>
      <c r="BC49" s="1">
        <v>9166</v>
      </c>
      <c r="BD49" s="1">
        <v>10480</v>
      </c>
      <c r="BE49" s="1">
        <v>10249.6</v>
      </c>
      <c r="BF49" s="1">
        <v>11380</v>
      </c>
      <c r="BG49" s="1">
        <v>5890.8</v>
      </c>
      <c r="BH49" s="1">
        <v>11206.4</v>
      </c>
      <c r="BI49" s="1">
        <v>10892.8</v>
      </c>
      <c r="BJ49" s="1">
        <v>10987.6</v>
      </c>
      <c r="BK49" s="1">
        <v>11368.6</v>
      </c>
      <c r="BL49" s="1">
        <v>8621</v>
      </c>
      <c r="BM49" s="1">
        <v>10631.2</v>
      </c>
      <c r="BN49" s="1">
        <v>11073.2</v>
      </c>
      <c r="BO49" s="1">
        <v>4923.6</v>
      </c>
      <c r="BP49" s="1">
        <v>10029.8</v>
      </c>
      <c r="BQ49" s="1">
        <v>11011.2</v>
      </c>
      <c r="BR49" s="1">
        <v>9178.6</v>
      </c>
      <c r="BS49" s="1">
        <v>7304.6</v>
      </c>
      <c r="BT49" s="1">
        <v>10515.6</v>
      </c>
      <c r="BU49" s="1">
        <v>5360</v>
      </c>
      <c r="BV49" s="1">
        <v>7258.8</v>
      </c>
      <c r="BW49" s="1">
        <v>10744</v>
      </c>
      <c r="BX49" s="1">
        <v>8965.2</v>
      </c>
      <c r="BY49" s="1">
        <v>6166.8</v>
      </c>
      <c r="BZ49" s="1">
        <v>9575.8</v>
      </c>
      <c r="CA49" s="1">
        <v>8376</v>
      </c>
      <c r="CB49" s="1">
        <v>11030.2</v>
      </c>
      <c r="CC49" s="1">
        <v>11075.8</v>
      </c>
      <c r="CD49" s="1">
        <v>11119.6</v>
      </c>
      <c r="CE49" s="1">
        <v>10910</v>
      </c>
      <c r="CF49" s="1">
        <v>10734</v>
      </c>
      <c r="CG49" s="1">
        <v>8597.8</v>
      </c>
      <c r="CH49" s="1">
        <v>10895.2</v>
      </c>
      <c r="CI49" s="1">
        <v>3745.6</v>
      </c>
      <c r="CJ49" s="1"/>
      <c r="CK49" s="1">
        <v>9862.6</v>
      </c>
      <c r="CL49" s="1">
        <v>10586.2</v>
      </c>
      <c r="CM49" s="1">
        <v>10891.6</v>
      </c>
      <c r="CN49" s="1">
        <v>10295.8</v>
      </c>
      <c r="CO49" s="1">
        <v>11022.4</v>
      </c>
      <c r="CP49" s="1">
        <v>10707.2</v>
      </c>
      <c r="CQ49" s="1">
        <v>10948</v>
      </c>
      <c r="CR49" s="1">
        <v>10674.4</v>
      </c>
      <c r="CS49" s="1">
        <v>11774</v>
      </c>
      <c r="CT49" s="1">
        <v>10355</v>
      </c>
      <c r="CU49" s="1">
        <v>11177.2</v>
      </c>
      <c r="CV49" s="1">
        <v>11049.6</v>
      </c>
      <c r="CW49" s="1">
        <v>10622.4</v>
      </c>
      <c r="CX49" s="1">
        <v>4438.8</v>
      </c>
      <c r="CY49" s="1">
        <v>10766.8</v>
      </c>
      <c r="CZ49" s="1">
        <v>9840.4</v>
      </c>
      <c r="DA49" s="1">
        <v>10373.6</v>
      </c>
      <c r="DB49" s="1">
        <v>10167.8</v>
      </c>
      <c r="DC49" s="1">
        <v>10396</v>
      </c>
      <c r="DD49" s="1"/>
      <c r="DE49" s="1"/>
      <c r="DF49" s="1"/>
      <c r="DG49" s="1"/>
      <c r="DH49" s="1"/>
      <c r="DI49" s="1"/>
      <c r="DJ49" s="1">
        <v>8229.2</v>
      </c>
      <c r="DK49" s="1">
        <v>10370.4</v>
      </c>
      <c r="DL49" s="1">
        <v>10598</v>
      </c>
      <c r="DM49" s="1">
        <v>10573.4</v>
      </c>
      <c r="DN49" s="1">
        <v>10591.6</v>
      </c>
      <c r="DO49" s="1">
        <v>8503.2</v>
      </c>
      <c r="DP49" s="1">
        <v>10910.2</v>
      </c>
      <c r="DQ49" s="1">
        <v>9441.4</v>
      </c>
      <c r="DR49" s="1">
        <v>9595.2</v>
      </c>
      <c r="DS49" s="1"/>
      <c r="DT49" s="1"/>
      <c r="DU49" s="1"/>
      <c r="DV49" s="1"/>
      <c r="DW49" s="1">
        <v>11175.2</v>
      </c>
      <c r="DX49" s="1">
        <v>11099.2</v>
      </c>
      <c r="DY49" s="1">
        <v>10041.4</v>
      </c>
      <c r="DZ49" s="1">
        <v>10758</v>
      </c>
      <c r="EA49" s="1">
        <v>10455.2</v>
      </c>
      <c r="EB49" s="1">
        <v>11045</v>
      </c>
      <c r="EC49" s="1">
        <v>4006.8</v>
      </c>
      <c r="ED49" s="1">
        <v>10851.6</v>
      </c>
      <c r="EE49" s="1">
        <v>10764</v>
      </c>
      <c r="EF49" s="1">
        <v>10510.6</v>
      </c>
      <c r="EG49" s="1">
        <v>11187.8</v>
      </c>
      <c r="EH49" s="1">
        <v>7504.8</v>
      </c>
      <c r="EI49" s="1">
        <v>11155.4</v>
      </c>
      <c r="EJ49" s="1">
        <v>10592</v>
      </c>
      <c r="EK49" s="1">
        <v>10834.6</v>
      </c>
      <c r="EL49" s="1">
        <v>10591.6</v>
      </c>
      <c r="EM49" s="1">
        <v>11132.4</v>
      </c>
      <c r="EN49" s="1">
        <v>11124.8</v>
      </c>
      <c r="EO49" s="1">
        <v>10777.6</v>
      </c>
      <c r="EP49" s="1"/>
      <c r="EQ49" s="1"/>
      <c r="ER49" s="1"/>
      <c r="ES49" s="1"/>
      <c r="ET49" s="1"/>
      <c r="EU49" s="1">
        <v>7806.8</v>
      </c>
      <c r="EV49" s="1">
        <v>9978.8</v>
      </c>
      <c r="EW49" s="1">
        <v>7650</v>
      </c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>
        <v>5023.6</v>
      </c>
      <c r="FK49" s="1"/>
      <c r="FL49" s="1"/>
      <c r="FM49" s="1">
        <v>10756.4</v>
      </c>
      <c r="FN49" s="1">
        <v>7703</v>
      </c>
      <c r="FO49" s="1">
        <v>8016.8</v>
      </c>
      <c r="FP49" s="1"/>
      <c r="FQ49" s="1">
        <v>5082</v>
      </c>
      <c r="FR49" s="1">
        <v>6743.2</v>
      </c>
      <c r="FS49" s="1">
        <v>4806.4</v>
      </c>
      <c r="FT49" s="1">
        <v>9673.2</v>
      </c>
      <c r="FU49" s="1">
        <v>3141</v>
      </c>
      <c r="FV49" s="1">
        <v>2856.6</v>
      </c>
      <c r="FW49" s="1">
        <v>9323</v>
      </c>
      <c r="FX49" s="1"/>
      <c r="FY49" s="1">
        <v>9389</v>
      </c>
      <c r="FZ49" s="1">
        <v>9328.8</v>
      </c>
      <c r="GA49" s="1">
        <v>9278.8</v>
      </c>
      <c r="GB49" s="1">
        <v>8769.2</v>
      </c>
      <c r="GC49" s="1">
        <v>9526.4</v>
      </c>
      <c r="GD49" s="1">
        <v>9491</v>
      </c>
      <c r="GE49" s="1">
        <v>9155</v>
      </c>
      <c r="GF49" s="1">
        <v>9365.2</v>
      </c>
      <c r="GG49" s="1">
        <v>8425.6</v>
      </c>
      <c r="GH49" s="1">
        <v>1656.6</v>
      </c>
      <c r="GI49" s="1">
        <v>4193.6</v>
      </c>
      <c r="GJ49" s="1">
        <v>8918</v>
      </c>
      <c r="GK49" s="1">
        <f t="shared" si="34"/>
        <v>1334797.6</v>
      </c>
    </row>
    <row r="50" spans="1:193">
      <c r="A50" s="14"/>
      <c r="B50" s="9" t="s">
        <v>22</v>
      </c>
      <c r="C50" s="1">
        <v>29734.71</v>
      </c>
      <c r="D50" s="1">
        <v>31749.57</v>
      </c>
      <c r="E50" s="1">
        <v>26936.23</v>
      </c>
      <c r="F50" s="1">
        <v>14644.72</v>
      </c>
      <c r="G50" s="1">
        <v>22660.04</v>
      </c>
      <c r="H50" s="1">
        <v>27592.28</v>
      </c>
      <c r="I50" s="1">
        <v>28466.36</v>
      </c>
      <c r="J50" s="1">
        <v>18178.92</v>
      </c>
      <c r="K50" s="1">
        <v>27220.79</v>
      </c>
      <c r="L50" s="1">
        <v>28734.89</v>
      </c>
      <c r="M50" s="1">
        <v>24392.17</v>
      </c>
      <c r="N50" s="1">
        <v>32018.59</v>
      </c>
      <c r="O50" s="1">
        <v>28446.88</v>
      </c>
      <c r="P50" s="1">
        <v>28496.74</v>
      </c>
      <c r="Q50" s="1">
        <v>28835.94</v>
      </c>
      <c r="R50" s="1">
        <v>8695.15</v>
      </c>
      <c r="S50" s="1">
        <v>28498.41</v>
      </c>
      <c r="T50" s="1">
        <v>25693.1</v>
      </c>
      <c r="U50" s="1">
        <v>28477.04</v>
      </c>
      <c r="V50" s="1">
        <v>27592.76</v>
      </c>
      <c r="W50" s="1">
        <v>24730.64</v>
      </c>
      <c r="X50" s="1">
        <v>13406.44</v>
      </c>
      <c r="Y50" s="1">
        <v>8167.79</v>
      </c>
      <c r="Z50" s="1">
        <v>26251.05</v>
      </c>
      <c r="AA50" s="1">
        <v>30254.28</v>
      </c>
      <c r="AB50" s="1">
        <v>26079.89</v>
      </c>
      <c r="AC50" s="1">
        <v>26129.76</v>
      </c>
      <c r="AD50" s="1">
        <v>27591.81</v>
      </c>
      <c r="AE50" s="1">
        <v>31031.16</v>
      </c>
      <c r="AF50" s="1">
        <v>27111.02</v>
      </c>
      <c r="AG50" s="1">
        <v>28978.75</v>
      </c>
      <c r="AH50" s="1">
        <v>20425.61</v>
      </c>
      <c r="AI50" s="1">
        <v>26019.42</v>
      </c>
      <c r="AJ50" s="1">
        <v>24331.96</v>
      </c>
      <c r="AK50" s="1">
        <v>23573.94</v>
      </c>
      <c r="AL50" s="1">
        <v>24313.51</v>
      </c>
      <c r="AM50" s="1">
        <v>26498.22</v>
      </c>
      <c r="AN50" s="1">
        <v>25647.45</v>
      </c>
      <c r="AO50" s="1">
        <v>22480.37</v>
      </c>
      <c r="AP50" s="1">
        <v>26558.44</v>
      </c>
      <c r="AQ50" s="1">
        <v>11085.28</v>
      </c>
      <c r="AR50" s="1">
        <v>10812.37</v>
      </c>
      <c r="AS50" s="1">
        <v>27116.39</v>
      </c>
      <c r="AT50" s="1">
        <v>25384.25</v>
      </c>
      <c r="AU50" s="1">
        <v>26999.36</v>
      </c>
      <c r="AV50" s="1">
        <v>27805.46</v>
      </c>
      <c r="AW50" s="1">
        <v>6525.98</v>
      </c>
      <c r="AX50" s="1">
        <v>3664.34</v>
      </c>
      <c r="AY50" s="1">
        <v>23946.88</v>
      </c>
      <c r="AZ50" s="1">
        <v>23841.5</v>
      </c>
      <c r="BA50" s="1">
        <v>23932.31</v>
      </c>
      <c r="BB50" s="1">
        <v>26262.22</v>
      </c>
      <c r="BC50" s="1">
        <v>22255.05</v>
      </c>
      <c r="BD50" s="1">
        <v>25445.44</v>
      </c>
      <c r="BE50" s="1">
        <v>24886.03</v>
      </c>
      <c r="BF50" s="1">
        <v>27630.64</v>
      </c>
      <c r="BG50" s="1">
        <v>14302.86</v>
      </c>
      <c r="BH50" s="1">
        <v>27209.14</v>
      </c>
      <c r="BI50" s="1">
        <v>26447.72</v>
      </c>
      <c r="BJ50" s="1">
        <v>26677.89</v>
      </c>
      <c r="BK50" s="1">
        <v>27602.96</v>
      </c>
      <c r="BL50" s="1">
        <v>20931.79</v>
      </c>
      <c r="BM50" s="1">
        <v>25812.55</v>
      </c>
      <c r="BN50" s="1">
        <v>26885.73</v>
      </c>
      <c r="BO50" s="1">
        <v>11954.5</v>
      </c>
      <c r="BP50" s="1">
        <v>24352.35</v>
      </c>
      <c r="BQ50" s="1">
        <v>26735.19</v>
      </c>
      <c r="BR50" s="1">
        <v>22285.64</v>
      </c>
      <c r="BS50" s="1">
        <v>17735.57</v>
      </c>
      <c r="BT50" s="1">
        <v>25531.88</v>
      </c>
      <c r="BU50" s="1">
        <v>13014.08</v>
      </c>
      <c r="BV50" s="1">
        <v>17624.37</v>
      </c>
      <c r="BW50" s="1">
        <v>26086.43</v>
      </c>
      <c r="BX50" s="1">
        <v>21767.51</v>
      </c>
      <c r="BY50" s="1">
        <v>14972.99</v>
      </c>
      <c r="BZ50" s="1">
        <v>23250.04</v>
      </c>
      <c r="CA50" s="1">
        <v>20336.93</v>
      </c>
      <c r="CB50" s="1">
        <v>26781.33</v>
      </c>
      <c r="CC50" s="1">
        <v>26892.04</v>
      </c>
      <c r="CD50" s="1">
        <v>26998.39</v>
      </c>
      <c r="CE50" s="1">
        <v>26489.48</v>
      </c>
      <c r="CF50" s="1">
        <v>26062.15</v>
      </c>
      <c r="CG50" s="1">
        <v>20875.46</v>
      </c>
      <c r="CH50" s="1">
        <v>26453.55</v>
      </c>
      <c r="CI50" s="1">
        <v>9094.32</v>
      </c>
      <c r="CJ50" s="1">
        <v>31508.87</v>
      </c>
      <c r="CK50" s="1">
        <v>23946.39</v>
      </c>
      <c r="CL50" s="1">
        <v>25703.29</v>
      </c>
      <c r="CM50" s="1">
        <v>26444.8</v>
      </c>
      <c r="CN50" s="1">
        <v>24998.2</v>
      </c>
      <c r="CO50" s="1">
        <v>26762.39</v>
      </c>
      <c r="CP50" s="1">
        <v>25997.08</v>
      </c>
      <c r="CQ50" s="1">
        <v>26581.74</v>
      </c>
      <c r="CR50" s="1">
        <v>25917.44</v>
      </c>
      <c r="CS50" s="1">
        <v>28587.27</v>
      </c>
      <c r="CT50" s="1">
        <v>25141.94</v>
      </c>
      <c r="CU50" s="1">
        <v>27138.24</v>
      </c>
      <c r="CV50" s="1">
        <v>26828.43</v>
      </c>
      <c r="CW50" s="1">
        <v>25791.19</v>
      </c>
      <c r="CX50" s="1">
        <v>10777.41</v>
      </c>
      <c r="CY50" s="1">
        <v>26141.79</v>
      </c>
      <c r="CZ50" s="1">
        <v>23892.49</v>
      </c>
      <c r="DA50" s="1">
        <v>25187.1</v>
      </c>
      <c r="DB50" s="1">
        <v>24687.42</v>
      </c>
      <c r="DC50" s="1">
        <v>25241.49</v>
      </c>
      <c r="DD50" s="1">
        <v>30415.56</v>
      </c>
      <c r="DE50" s="1">
        <v>31780.97</v>
      </c>
      <c r="DF50" s="1">
        <v>30069.6</v>
      </c>
      <c r="DG50" s="1">
        <v>28222.18</v>
      </c>
      <c r="DH50" s="1">
        <v>32020.43</v>
      </c>
      <c r="DI50" s="1">
        <v>30390.33</v>
      </c>
      <c r="DJ50" s="1">
        <v>19980.5</v>
      </c>
      <c r="DK50" s="1">
        <v>25179.33</v>
      </c>
      <c r="DL50" s="1">
        <v>25731.94</v>
      </c>
      <c r="DM50" s="1">
        <v>25672.22</v>
      </c>
      <c r="DN50" s="1">
        <v>25716.4</v>
      </c>
      <c r="DO50" s="1">
        <v>20645.77</v>
      </c>
      <c r="DP50" s="1">
        <v>26489.97</v>
      </c>
      <c r="DQ50" s="1">
        <v>22923.72</v>
      </c>
      <c r="DR50" s="1">
        <v>23297.15</v>
      </c>
      <c r="DS50" s="1">
        <v>28286.2</v>
      </c>
      <c r="DT50" s="1">
        <v>30384.17</v>
      </c>
      <c r="DU50" s="1">
        <v>28170.47</v>
      </c>
      <c r="DV50" s="1">
        <v>27977.79</v>
      </c>
      <c r="DW50" s="1">
        <v>27133.39</v>
      </c>
      <c r="DX50" s="1">
        <v>26948.86</v>
      </c>
      <c r="DY50" s="1">
        <v>24380.52</v>
      </c>
      <c r="DZ50" s="1">
        <v>26120.42</v>
      </c>
      <c r="EA50" s="1">
        <v>25385.23</v>
      </c>
      <c r="EB50" s="1">
        <v>26817.26</v>
      </c>
      <c r="EC50" s="1">
        <v>9728.51</v>
      </c>
      <c r="ED50" s="1">
        <v>26347.68</v>
      </c>
      <c r="EE50" s="1">
        <v>26134.99</v>
      </c>
      <c r="EF50" s="1">
        <v>25519.74</v>
      </c>
      <c r="EG50" s="1">
        <v>27163.98</v>
      </c>
      <c r="EH50" s="1">
        <v>18221.65</v>
      </c>
      <c r="EI50" s="1">
        <v>27085.31</v>
      </c>
      <c r="EJ50" s="1">
        <v>25717.38</v>
      </c>
      <c r="EK50" s="1">
        <v>26306.41</v>
      </c>
      <c r="EL50" s="1">
        <v>25716.4</v>
      </c>
      <c r="EM50" s="1">
        <v>27029.47</v>
      </c>
      <c r="EN50" s="1">
        <v>27011.01</v>
      </c>
      <c r="EO50" s="1">
        <v>26168.01</v>
      </c>
      <c r="EP50" s="1">
        <v>25622.5</v>
      </c>
      <c r="EQ50" s="1">
        <v>29066.17</v>
      </c>
      <c r="ER50" s="1">
        <v>29984.64</v>
      </c>
      <c r="ES50" s="1">
        <v>27694</v>
      </c>
      <c r="ET50" s="1">
        <v>28720.82</v>
      </c>
      <c r="EU50" s="1">
        <v>18954.91</v>
      </c>
      <c r="EV50" s="1">
        <v>24228.53</v>
      </c>
      <c r="EW50" s="1">
        <v>18574.2</v>
      </c>
      <c r="EX50" s="1">
        <v>30177.94</v>
      </c>
      <c r="EY50" s="1">
        <v>31219.54</v>
      </c>
      <c r="EZ50" s="1">
        <v>29121.57</v>
      </c>
      <c r="FA50" s="1">
        <v>31112.42</v>
      </c>
      <c r="FB50" s="1">
        <v>26081.74</v>
      </c>
      <c r="FC50" s="1">
        <v>31082.88</v>
      </c>
      <c r="FD50" s="1">
        <v>30695.05</v>
      </c>
      <c r="FE50" s="1">
        <v>27834.35</v>
      </c>
      <c r="FF50" s="1">
        <v>26801.99</v>
      </c>
      <c r="FG50" s="1">
        <v>28308.37</v>
      </c>
      <c r="FH50" s="1">
        <v>30011.73</v>
      </c>
      <c r="FI50" s="1">
        <v>23826.8</v>
      </c>
      <c r="FJ50" s="1">
        <v>12197.3</v>
      </c>
      <c r="FK50" s="1">
        <v>27602.27</v>
      </c>
      <c r="FL50" s="1">
        <v>28696.19</v>
      </c>
      <c r="FM50" s="1">
        <v>26116.54</v>
      </c>
      <c r="FN50" s="1">
        <v>18702.88</v>
      </c>
      <c r="FO50" s="1">
        <v>19464.79</v>
      </c>
      <c r="FP50" s="1">
        <v>23861.27</v>
      </c>
      <c r="FQ50" s="1">
        <v>12339.1</v>
      </c>
      <c r="FR50" s="1">
        <v>16372.49</v>
      </c>
      <c r="FS50" s="1">
        <v>11669.94</v>
      </c>
      <c r="FT50" s="1">
        <v>23486.53</v>
      </c>
      <c r="FU50" s="1">
        <v>7626.35</v>
      </c>
      <c r="FV50" s="1">
        <v>6935.82</v>
      </c>
      <c r="FW50" s="1">
        <v>22636.24</v>
      </c>
      <c r="FX50" s="1">
        <v>26210.4</v>
      </c>
      <c r="FY50" s="1">
        <v>22796.49</v>
      </c>
      <c r="FZ50" s="1">
        <v>22650.33</v>
      </c>
      <c r="GA50" s="1">
        <v>22528.93</v>
      </c>
      <c r="GB50" s="1">
        <v>21291.62</v>
      </c>
      <c r="GC50" s="1">
        <v>23130.1</v>
      </c>
      <c r="GD50" s="1">
        <v>23044.15</v>
      </c>
      <c r="GE50" s="1">
        <v>22228.34</v>
      </c>
      <c r="GF50" s="1">
        <v>22738.71</v>
      </c>
      <c r="GG50" s="1">
        <v>20457.36</v>
      </c>
      <c r="GH50" s="1">
        <v>4022.22</v>
      </c>
      <c r="GI50" s="1">
        <v>10182.06</v>
      </c>
      <c r="GJ50" s="1">
        <v>21652.9</v>
      </c>
      <c r="GK50" s="1">
        <f t="shared" si="34"/>
        <v>4560732.5</v>
      </c>
    </row>
    <row r="51" hidden="1" spans="1:193">
      <c r="A51" s="14"/>
      <c r="B51" s="9" t="s">
        <v>23</v>
      </c>
      <c r="C51" s="1">
        <f t="shared" ref="C51:BN51" si="35">C50+C49+C48</f>
        <v>47335.96</v>
      </c>
      <c r="D51" s="1">
        <f t="shared" si="35"/>
        <v>50543.5</v>
      </c>
      <c r="E51" s="1">
        <f t="shared" si="35"/>
        <v>58243.5</v>
      </c>
      <c r="F51" s="1">
        <f t="shared" si="35"/>
        <v>31665.9</v>
      </c>
      <c r="G51" s="1">
        <f t="shared" si="35"/>
        <v>48997.2</v>
      </c>
      <c r="H51" s="1">
        <f t="shared" si="35"/>
        <v>59662.05</v>
      </c>
      <c r="I51" s="1">
        <f t="shared" si="35"/>
        <v>61552.05</v>
      </c>
      <c r="J51" s="1">
        <f t="shared" si="35"/>
        <v>39307.8</v>
      </c>
      <c r="K51" s="1">
        <f t="shared" si="35"/>
        <v>58858.8</v>
      </c>
      <c r="L51" s="1">
        <f t="shared" si="35"/>
        <v>62132.7</v>
      </c>
      <c r="M51" s="1">
        <f t="shared" si="35"/>
        <v>52742.55</v>
      </c>
      <c r="N51" s="1">
        <f t="shared" si="35"/>
        <v>50971.76</v>
      </c>
      <c r="O51" s="1">
        <f t="shared" si="35"/>
        <v>45285.8</v>
      </c>
      <c r="P51" s="1">
        <f t="shared" si="35"/>
        <v>45365.18</v>
      </c>
      <c r="Q51" s="1">
        <f t="shared" si="35"/>
        <v>45905.16</v>
      </c>
      <c r="R51" s="1">
        <f t="shared" si="35"/>
        <v>18801.3</v>
      </c>
      <c r="S51" s="1">
        <f t="shared" si="35"/>
        <v>61621.35</v>
      </c>
      <c r="T51" s="1">
        <f t="shared" si="35"/>
        <v>55555.5</v>
      </c>
      <c r="U51" s="1">
        <f t="shared" si="35"/>
        <v>61575.15</v>
      </c>
      <c r="V51" s="1">
        <f t="shared" si="35"/>
        <v>59663.1</v>
      </c>
      <c r="W51" s="1">
        <f t="shared" si="35"/>
        <v>53474.4</v>
      </c>
      <c r="X51" s="1">
        <f t="shared" si="35"/>
        <v>28988.4</v>
      </c>
      <c r="Y51" s="1">
        <f t="shared" si="35"/>
        <v>17661</v>
      </c>
      <c r="Z51" s="1">
        <f t="shared" si="35"/>
        <v>56761.95</v>
      </c>
      <c r="AA51" s="1">
        <f t="shared" si="35"/>
        <v>48163.08</v>
      </c>
      <c r="AB51" s="1">
        <f t="shared" si="35"/>
        <v>41517.7</v>
      </c>
      <c r="AC51" s="1">
        <f t="shared" si="35"/>
        <v>41597.08</v>
      </c>
      <c r="AD51" s="1">
        <f t="shared" si="35"/>
        <v>43924.58</v>
      </c>
      <c r="AE51" s="1">
        <f t="shared" si="35"/>
        <v>49399.84</v>
      </c>
      <c r="AF51" s="1">
        <f t="shared" si="35"/>
        <v>43159.2</v>
      </c>
      <c r="AG51" s="1">
        <f t="shared" si="35"/>
        <v>46132.52</v>
      </c>
      <c r="AH51" s="1">
        <f t="shared" si="35"/>
        <v>32516.4</v>
      </c>
      <c r="AI51" s="1">
        <f t="shared" si="35"/>
        <v>56261.1</v>
      </c>
      <c r="AJ51" s="1">
        <f t="shared" si="35"/>
        <v>52612.35</v>
      </c>
      <c r="AK51" s="1">
        <f t="shared" si="35"/>
        <v>50973.3</v>
      </c>
      <c r="AL51" s="1">
        <f t="shared" si="35"/>
        <v>52572.45</v>
      </c>
      <c r="AM51" s="1">
        <f t="shared" si="35"/>
        <v>57296.4</v>
      </c>
      <c r="AN51" s="1">
        <f t="shared" si="35"/>
        <v>55456.8</v>
      </c>
      <c r="AO51" s="1">
        <f t="shared" si="35"/>
        <v>48608.7</v>
      </c>
      <c r="AP51" s="1">
        <f t="shared" si="35"/>
        <v>57426.6</v>
      </c>
      <c r="AQ51" s="1">
        <f t="shared" si="35"/>
        <v>23969.4</v>
      </c>
      <c r="AR51" s="1">
        <f t="shared" si="35"/>
        <v>23379.3</v>
      </c>
      <c r="AS51" s="1">
        <f t="shared" si="35"/>
        <v>58633.05</v>
      </c>
      <c r="AT51" s="1">
        <f t="shared" si="35"/>
        <v>54887.7</v>
      </c>
      <c r="AU51" s="1">
        <f t="shared" si="35"/>
        <v>58380</v>
      </c>
      <c r="AV51" s="1">
        <f t="shared" si="35"/>
        <v>60123</v>
      </c>
      <c r="AW51" s="1">
        <f t="shared" si="35"/>
        <v>14110.95</v>
      </c>
      <c r="AX51" s="1">
        <f t="shared" si="35"/>
        <v>7923.3</v>
      </c>
      <c r="AY51" s="1">
        <f t="shared" si="35"/>
        <v>51779.7</v>
      </c>
      <c r="AZ51" s="1">
        <f t="shared" si="35"/>
        <v>51551.85</v>
      </c>
      <c r="BA51" s="1">
        <f t="shared" si="35"/>
        <v>51748.2</v>
      </c>
      <c r="BB51" s="1">
        <f t="shared" si="35"/>
        <v>56786.1</v>
      </c>
      <c r="BC51" s="1">
        <f t="shared" si="35"/>
        <v>48121.5</v>
      </c>
      <c r="BD51" s="1">
        <f t="shared" si="35"/>
        <v>55020</v>
      </c>
      <c r="BE51" s="1">
        <f t="shared" si="35"/>
        <v>53810.4</v>
      </c>
      <c r="BF51" s="1">
        <f t="shared" si="35"/>
        <v>59745</v>
      </c>
      <c r="BG51" s="1">
        <f t="shared" si="35"/>
        <v>30926.7</v>
      </c>
      <c r="BH51" s="1">
        <f t="shared" si="35"/>
        <v>58833.6</v>
      </c>
      <c r="BI51" s="1">
        <f t="shared" si="35"/>
        <v>57187.2</v>
      </c>
      <c r="BJ51" s="1">
        <f t="shared" si="35"/>
        <v>57684.9</v>
      </c>
      <c r="BK51" s="1">
        <f t="shared" si="35"/>
        <v>59685.15</v>
      </c>
      <c r="BL51" s="1">
        <f t="shared" si="35"/>
        <v>45260.25</v>
      </c>
      <c r="BM51" s="1">
        <f t="shared" si="35"/>
        <v>55813.8</v>
      </c>
      <c r="BN51" s="1">
        <f t="shared" si="35"/>
        <v>58134.3</v>
      </c>
      <c r="BO51" s="1">
        <f t="shared" ref="BO51:DZ51" si="36">BO50+BO49+BO48</f>
        <v>25848.9</v>
      </c>
      <c r="BP51" s="1">
        <f t="shared" si="36"/>
        <v>52656.45</v>
      </c>
      <c r="BQ51" s="1">
        <f t="shared" si="36"/>
        <v>57808.8</v>
      </c>
      <c r="BR51" s="1">
        <f t="shared" si="36"/>
        <v>48187.65</v>
      </c>
      <c r="BS51" s="1">
        <f t="shared" si="36"/>
        <v>38349.15</v>
      </c>
      <c r="BT51" s="1">
        <f t="shared" si="36"/>
        <v>55206.9</v>
      </c>
      <c r="BU51" s="1">
        <f t="shared" si="36"/>
        <v>28140</v>
      </c>
      <c r="BV51" s="1">
        <f t="shared" si="36"/>
        <v>38108.7</v>
      </c>
      <c r="BW51" s="1">
        <f t="shared" si="36"/>
        <v>56406</v>
      </c>
      <c r="BX51" s="1">
        <f t="shared" si="36"/>
        <v>47067.3</v>
      </c>
      <c r="BY51" s="1">
        <f t="shared" si="36"/>
        <v>32375.7</v>
      </c>
      <c r="BZ51" s="1">
        <f t="shared" si="36"/>
        <v>50272.95</v>
      </c>
      <c r="CA51" s="1">
        <f t="shared" si="36"/>
        <v>43974</v>
      </c>
      <c r="CB51" s="1">
        <f t="shared" si="36"/>
        <v>57908.55</v>
      </c>
      <c r="CC51" s="1">
        <f t="shared" si="36"/>
        <v>58147.95</v>
      </c>
      <c r="CD51" s="1">
        <f t="shared" si="36"/>
        <v>58377.9</v>
      </c>
      <c r="CE51" s="1">
        <f t="shared" si="36"/>
        <v>57277.5</v>
      </c>
      <c r="CF51" s="1">
        <f t="shared" si="36"/>
        <v>56353.5</v>
      </c>
      <c r="CG51" s="1">
        <f t="shared" si="36"/>
        <v>45138.45</v>
      </c>
      <c r="CH51" s="1">
        <f t="shared" si="36"/>
        <v>57199.8</v>
      </c>
      <c r="CI51" s="1">
        <f t="shared" si="36"/>
        <v>19664.4</v>
      </c>
      <c r="CJ51" s="1">
        <f t="shared" si="36"/>
        <v>50160.32</v>
      </c>
      <c r="CK51" s="1">
        <f t="shared" si="36"/>
        <v>51778.65</v>
      </c>
      <c r="CL51" s="1">
        <f t="shared" si="36"/>
        <v>55577.55</v>
      </c>
      <c r="CM51" s="1">
        <f t="shared" si="36"/>
        <v>57180.9</v>
      </c>
      <c r="CN51" s="1">
        <f t="shared" si="36"/>
        <v>54052.95</v>
      </c>
      <c r="CO51" s="1">
        <f t="shared" si="36"/>
        <v>57867.6</v>
      </c>
      <c r="CP51" s="1">
        <f t="shared" si="36"/>
        <v>56212.8</v>
      </c>
      <c r="CQ51" s="1">
        <f t="shared" si="36"/>
        <v>57477</v>
      </c>
      <c r="CR51" s="1">
        <f t="shared" si="36"/>
        <v>56040.6</v>
      </c>
      <c r="CS51" s="1">
        <f t="shared" si="36"/>
        <v>61813.5</v>
      </c>
      <c r="CT51" s="1">
        <f t="shared" si="36"/>
        <v>54363.75</v>
      </c>
      <c r="CU51" s="1">
        <f t="shared" si="36"/>
        <v>58680.3</v>
      </c>
      <c r="CV51" s="1">
        <f t="shared" si="36"/>
        <v>58010.4</v>
      </c>
      <c r="CW51" s="1">
        <f t="shared" si="36"/>
        <v>55767.6</v>
      </c>
      <c r="CX51" s="1">
        <f t="shared" si="36"/>
        <v>23303.7</v>
      </c>
      <c r="CY51" s="1">
        <f t="shared" si="36"/>
        <v>56525.7</v>
      </c>
      <c r="CZ51" s="1">
        <f t="shared" si="36"/>
        <v>51662.1</v>
      </c>
      <c r="DA51" s="1">
        <f t="shared" si="36"/>
        <v>54461.4</v>
      </c>
      <c r="DB51" s="1">
        <f t="shared" si="36"/>
        <v>53380.95</v>
      </c>
      <c r="DC51" s="1">
        <f t="shared" si="36"/>
        <v>54579</v>
      </c>
      <c r="DD51" s="1">
        <f t="shared" si="36"/>
        <v>48419.84</v>
      </c>
      <c r="DE51" s="1">
        <f t="shared" si="36"/>
        <v>50593.48</v>
      </c>
      <c r="DF51" s="1">
        <f t="shared" si="36"/>
        <v>47869.08</v>
      </c>
      <c r="DG51" s="1">
        <f t="shared" si="36"/>
        <v>44928.1</v>
      </c>
      <c r="DH51" s="1">
        <f t="shared" si="36"/>
        <v>50974.7</v>
      </c>
      <c r="DI51" s="1">
        <f t="shared" si="36"/>
        <v>48379.66</v>
      </c>
      <c r="DJ51" s="1">
        <f t="shared" si="36"/>
        <v>43203.3</v>
      </c>
      <c r="DK51" s="1">
        <f t="shared" si="36"/>
        <v>54444.6</v>
      </c>
      <c r="DL51" s="1">
        <f t="shared" si="36"/>
        <v>55639.5</v>
      </c>
      <c r="DM51" s="1">
        <f t="shared" si="36"/>
        <v>55510.35</v>
      </c>
      <c r="DN51" s="1">
        <f t="shared" si="36"/>
        <v>55605.9</v>
      </c>
      <c r="DO51" s="1">
        <f t="shared" si="36"/>
        <v>44641.8</v>
      </c>
      <c r="DP51" s="1">
        <f t="shared" si="36"/>
        <v>57278.55</v>
      </c>
      <c r="DQ51" s="1">
        <f t="shared" si="36"/>
        <v>49567.35</v>
      </c>
      <c r="DR51" s="1">
        <f t="shared" si="36"/>
        <v>50374.8</v>
      </c>
      <c r="DS51" s="1">
        <f t="shared" si="36"/>
        <v>45030.02</v>
      </c>
      <c r="DT51" s="1">
        <f t="shared" si="36"/>
        <v>48369.86</v>
      </c>
      <c r="DU51" s="1">
        <f t="shared" si="36"/>
        <v>44845.78</v>
      </c>
      <c r="DV51" s="1">
        <f t="shared" si="36"/>
        <v>44539.04</v>
      </c>
      <c r="DW51" s="1">
        <f t="shared" si="36"/>
        <v>58669.8</v>
      </c>
      <c r="DX51" s="1">
        <f t="shared" si="36"/>
        <v>58270.8</v>
      </c>
      <c r="DY51" s="1">
        <f t="shared" si="36"/>
        <v>52717.35</v>
      </c>
      <c r="DZ51" s="1">
        <f t="shared" si="36"/>
        <v>56479.5</v>
      </c>
      <c r="EA51" s="1">
        <f t="shared" ref="EA51:GK51" si="37">EA50+EA49+EA48</f>
        <v>54889.8</v>
      </c>
      <c r="EB51" s="1">
        <f t="shared" si="37"/>
        <v>57986.25</v>
      </c>
      <c r="EC51" s="1">
        <f t="shared" si="37"/>
        <v>21035.7</v>
      </c>
      <c r="ED51" s="1">
        <f t="shared" si="37"/>
        <v>56970.9</v>
      </c>
      <c r="EE51" s="1">
        <f t="shared" si="37"/>
        <v>56511</v>
      </c>
      <c r="EF51" s="1">
        <f t="shared" si="37"/>
        <v>55180.65</v>
      </c>
      <c r="EG51" s="1">
        <f t="shared" si="37"/>
        <v>58735.95</v>
      </c>
      <c r="EH51" s="1">
        <f t="shared" si="37"/>
        <v>39400.2</v>
      </c>
      <c r="EI51" s="1">
        <f t="shared" si="37"/>
        <v>58565.85</v>
      </c>
      <c r="EJ51" s="1">
        <f t="shared" si="37"/>
        <v>55608</v>
      </c>
      <c r="EK51" s="1">
        <f t="shared" si="37"/>
        <v>56881.65</v>
      </c>
      <c r="EL51" s="1">
        <f t="shared" si="37"/>
        <v>55605.9</v>
      </c>
      <c r="EM51" s="1">
        <f t="shared" si="37"/>
        <v>58445.1</v>
      </c>
      <c r="EN51" s="1">
        <f t="shared" si="37"/>
        <v>58405.2</v>
      </c>
      <c r="EO51" s="1">
        <f t="shared" si="37"/>
        <v>56582.4</v>
      </c>
      <c r="EP51" s="1">
        <f t="shared" si="37"/>
        <v>40789.56</v>
      </c>
      <c r="EQ51" s="1">
        <f t="shared" si="37"/>
        <v>46271.68</v>
      </c>
      <c r="ER51" s="1">
        <f t="shared" si="37"/>
        <v>47733.84</v>
      </c>
      <c r="ES51" s="1">
        <f t="shared" si="37"/>
        <v>44087.26</v>
      </c>
      <c r="ET51" s="1">
        <f t="shared" si="37"/>
        <v>45721.9</v>
      </c>
      <c r="EU51" s="1">
        <f t="shared" si="37"/>
        <v>40985.7</v>
      </c>
      <c r="EV51" s="1">
        <f t="shared" si="37"/>
        <v>52388.7</v>
      </c>
      <c r="EW51" s="1">
        <f t="shared" si="37"/>
        <v>40162.5</v>
      </c>
      <c r="EX51" s="1">
        <f t="shared" si="37"/>
        <v>48041.56</v>
      </c>
      <c r="EY51" s="1">
        <f t="shared" si="37"/>
        <v>49699.72</v>
      </c>
      <c r="EZ51" s="1">
        <f t="shared" si="37"/>
        <v>46359.88</v>
      </c>
      <c r="FA51" s="1">
        <f t="shared" si="37"/>
        <v>49529.2</v>
      </c>
      <c r="FB51" s="1">
        <f t="shared" si="37"/>
        <v>41520.64</v>
      </c>
      <c r="FC51" s="1">
        <f t="shared" si="37"/>
        <v>49482.16</v>
      </c>
      <c r="FD51" s="1">
        <f t="shared" si="37"/>
        <v>48864.76</v>
      </c>
      <c r="FE51" s="1">
        <f t="shared" si="37"/>
        <v>44310.7</v>
      </c>
      <c r="FF51" s="1">
        <f t="shared" si="37"/>
        <v>42667.24</v>
      </c>
      <c r="FG51" s="1">
        <f t="shared" si="37"/>
        <v>45065.3</v>
      </c>
      <c r="FH51" s="1">
        <f t="shared" si="37"/>
        <v>47776.96</v>
      </c>
      <c r="FI51" s="1">
        <f t="shared" si="37"/>
        <v>37930.9</v>
      </c>
      <c r="FJ51" s="1">
        <f t="shared" si="37"/>
        <v>26373.9</v>
      </c>
      <c r="FK51" s="1">
        <f t="shared" si="37"/>
        <v>43941.24</v>
      </c>
      <c r="FL51" s="1">
        <f t="shared" si="37"/>
        <v>45682.7</v>
      </c>
      <c r="FM51" s="1">
        <f t="shared" si="37"/>
        <v>56471.1</v>
      </c>
      <c r="FN51" s="1">
        <f t="shared" si="37"/>
        <v>40440.75</v>
      </c>
      <c r="FO51" s="1">
        <f t="shared" si="37"/>
        <v>42088.2</v>
      </c>
      <c r="FP51" s="1">
        <f t="shared" si="37"/>
        <v>37985.78</v>
      </c>
      <c r="FQ51" s="1">
        <f t="shared" si="37"/>
        <v>26680.5</v>
      </c>
      <c r="FR51" s="1">
        <f t="shared" si="37"/>
        <v>35401.8</v>
      </c>
      <c r="FS51" s="1">
        <f t="shared" si="37"/>
        <v>25233.6</v>
      </c>
      <c r="FT51" s="1">
        <f t="shared" si="37"/>
        <v>50784.3</v>
      </c>
      <c r="FU51" s="1">
        <f t="shared" si="37"/>
        <v>16490.25</v>
      </c>
      <c r="FV51" s="1">
        <f t="shared" si="37"/>
        <v>14997.15</v>
      </c>
      <c r="FW51" s="1">
        <f t="shared" si="37"/>
        <v>48945.75</v>
      </c>
      <c r="FX51" s="1">
        <f t="shared" si="37"/>
        <v>41725.46</v>
      </c>
      <c r="FY51" s="1">
        <f t="shared" si="37"/>
        <v>49292.25</v>
      </c>
      <c r="FZ51" s="1">
        <f t="shared" si="37"/>
        <v>48976.2</v>
      </c>
      <c r="GA51" s="1">
        <f t="shared" si="37"/>
        <v>48713.7</v>
      </c>
      <c r="GB51" s="1">
        <f t="shared" si="37"/>
        <v>46038.3</v>
      </c>
      <c r="GC51" s="1">
        <f t="shared" si="37"/>
        <v>50013.6</v>
      </c>
      <c r="GD51" s="1">
        <f t="shared" si="37"/>
        <v>49827.75</v>
      </c>
      <c r="GE51" s="1">
        <f t="shared" si="37"/>
        <v>48063.75</v>
      </c>
      <c r="GF51" s="1">
        <f t="shared" si="37"/>
        <v>49167.3</v>
      </c>
      <c r="GG51" s="1">
        <f t="shared" si="37"/>
        <v>44234.4</v>
      </c>
      <c r="GH51" s="1">
        <f t="shared" si="37"/>
        <v>8697.15</v>
      </c>
      <c r="GI51" s="1">
        <f t="shared" si="37"/>
        <v>22016.4</v>
      </c>
      <c r="GJ51" s="1">
        <f t="shared" si="37"/>
        <v>46819.5</v>
      </c>
      <c r="GK51" s="1">
        <f t="shared" si="37"/>
        <v>9108803.48000001</v>
      </c>
    </row>
    <row r="52" hidden="1" spans="1:193">
      <c r="A52" s="14" t="s">
        <v>408</v>
      </c>
      <c r="B52" s="9" t="s">
        <v>20</v>
      </c>
      <c r="C52" s="1">
        <v>44774</v>
      </c>
      <c r="D52" s="1">
        <v>41957</v>
      </c>
      <c r="E52" s="1">
        <v>46512</v>
      </c>
      <c r="F52" s="1">
        <v>24988</v>
      </c>
      <c r="G52" s="1">
        <v>47029</v>
      </c>
      <c r="H52" s="1">
        <v>47053</v>
      </c>
      <c r="I52" s="1">
        <v>50972</v>
      </c>
      <c r="J52" s="1">
        <v>32622</v>
      </c>
      <c r="K52" s="1">
        <v>51296</v>
      </c>
      <c r="L52" s="1">
        <v>51625</v>
      </c>
      <c r="M52" s="1">
        <v>51138</v>
      </c>
      <c r="N52" s="1">
        <v>44837</v>
      </c>
      <c r="O52" s="1">
        <v>42817</v>
      </c>
      <c r="P52" s="1">
        <v>32947</v>
      </c>
      <c r="Q52" s="1">
        <v>41614</v>
      </c>
      <c r="R52" s="1">
        <v>15302</v>
      </c>
      <c r="S52" s="1">
        <v>50489</v>
      </c>
      <c r="T52" s="1">
        <v>49163</v>
      </c>
      <c r="U52" s="1">
        <v>50501</v>
      </c>
      <c r="V52" s="1">
        <v>46879</v>
      </c>
      <c r="W52" s="1">
        <v>50608</v>
      </c>
      <c r="X52" s="1">
        <v>24965</v>
      </c>
      <c r="Y52" s="1">
        <v>13150</v>
      </c>
      <c r="Z52" s="1">
        <v>45283</v>
      </c>
      <c r="AA52" s="1">
        <v>42642</v>
      </c>
      <c r="AB52" s="1">
        <v>45043</v>
      </c>
      <c r="AC52" s="1">
        <v>36198</v>
      </c>
      <c r="AD52" s="1">
        <v>34618</v>
      </c>
      <c r="AE52" s="1">
        <v>44524</v>
      </c>
      <c r="AF52" s="1">
        <v>40852</v>
      </c>
      <c r="AG52" s="1">
        <v>42145</v>
      </c>
      <c r="AH52" s="1">
        <v>28411</v>
      </c>
      <c r="AI52" s="1">
        <v>46980</v>
      </c>
      <c r="AJ52" s="1">
        <v>43572</v>
      </c>
      <c r="AK52" s="1">
        <v>41975</v>
      </c>
      <c r="AL52" s="1">
        <v>41580</v>
      </c>
      <c r="AM52" s="1">
        <v>43639</v>
      </c>
      <c r="AN52" s="1">
        <v>45257</v>
      </c>
      <c r="AO52" s="1">
        <v>44390</v>
      </c>
      <c r="AP52" s="1">
        <v>47755</v>
      </c>
      <c r="AQ52" s="1">
        <v>18265</v>
      </c>
      <c r="AR52" s="1">
        <v>19462</v>
      </c>
      <c r="AS52" s="1">
        <v>49300</v>
      </c>
      <c r="AT52" s="1">
        <v>42876</v>
      </c>
      <c r="AU52" s="1">
        <v>46016</v>
      </c>
      <c r="AV52" s="1">
        <v>52060</v>
      </c>
      <c r="AW52" s="1">
        <v>12234</v>
      </c>
      <c r="AX52" s="1">
        <v>6937</v>
      </c>
      <c r="AY52" s="1">
        <v>43978</v>
      </c>
      <c r="AZ52" s="1">
        <v>44248</v>
      </c>
      <c r="BA52" s="1">
        <v>44056</v>
      </c>
      <c r="BB52" s="1">
        <v>47275</v>
      </c>
      <c r="BC52" s="1">
        <v>45056</v>
      </c>
      <c r="BD52" s="1">
        <v>44924</v>
      </c>
      <c r="BE52" s="1">
        <v>43044</v>
      </c>
      <c r="BF52" s="1">
        <v>49751</v>
      </c>
      <c r="BG52" s="1">
        <v>25994</v>
      </c>
      <c r="BH52" s="1">
        <v>48773</v>
      </c>
      <c r="BI52" s="1">
        <v>47216</v>
      </c>
      <c r="BJ52" s="1">
        <v>48385</v>
      </c>
      <c r="BK52" s="1">
        <v>50044</v>
      </c>
      <c r="BL52" s="1">
        <v>46522</v>
      </c>
      <c r="BM52" s="1">
        <v>43393</v>
      </c>
      <c r="BN52" s="1">
        <v>46642</v>
      </c>
      <c r="BO52" s="1">
        <v>21534</v>
      </c>
      <c r="BP52" s="1">
        <v>38293</v>
      </c>
      <c r="BQ52" s="1">
        <v>45169</v>
      </c>
      <c r="BR52" s="1">
        <v>36564</v>
      </c>
      <c r="BS52" s="1">
        <v>44236</v>
      </c>
      <c r="BT52" s="1">
        <v>45649</v>
      </c>
      <c r="BU52" s="1">
        <v>41791</v>
      </c>
      <c r="BV52" s="1">
        <v>30037</v>
      </c>
      <c r="BW52" s="1">
        <v>44834</v>
      </c>
      <c r="BX52" s="1">
        <v>42181</v>
      </c>
      <c r="BY52" s="1">
        <v>39044</v>
      </c>
      <c r="BZ52" s="1">
        <v>36809</v>
      </c>
      <c r="CA52" s="1">
        <v>35425</v>
      </c>
      <c r="CB52" s="1">
        <v>45412</v>
      </c>
      <c r="CC52" s="1">
        <v>46202</v>
      </c>
      <c r="CD52" s="1">
        <v>47497</v>
      </c>
      <c r="CE52" s="1">
        <v>45415</v>
      </c>
      <c r="CF52" s="1">
        <v>44662</v>
      </c>
      <c r="CG52" s="1">
        <v>44569</v>
      </c>
      <c r="CH52" s="1">
        <v>45865</v>
      </c>
      <c r="CI52" s="1">
        <v>8963</v>
      </c>
      <c r="CJ52" s="1">
        <v>46318</v>
      </c>
      <c r="CK52" s="1">
        <v>42416</v>
      </c>
      <c r="CL52" s="1">
        <v>47012</v>
      </c>
      <c r="CM52" s="1">
        <v>48324</v>
      </c>
      <c r="CN52" s="1">
        <v>0</v>
      </c>
      <c r="CO52" s="1">
        <v>48833</v>
      </c>
      <c r="CP52" s="1">
        <v>46726</v>
      </c>
      <c r="CQ52" s="1">
        <v>48166</v>
      </c>
      <c r="CR52" s="1">
        <v>47353</v>
      </c>
      <c r="CS52" s="1">
        <v>40393</v>
      </c>
      <c r="CT52" s="1">
        <v>44504</v>
      </c>
      <c r="CU52" s="1">
        <v>49507</v>
      </c>
      <c r="CV52" s="1">
        <v>48671</v>
      </c>
      <c r="CW52" s="1">
        <v>47161</v>
      </c>
      <c r="CX52" s="1">
        <v>18953</v>
      </c>
      <c r="CY52" s="1">
        <v>46624</v>
      </c>
      <c r="CZ52" s="1">
        <v>40916</v>
      </c>
      <c r="DA52" s="1">
        <v>44860</v>
      </c>
      <c r="DB52" s="1">
        <v>43649</v>
      </c>
      <c r="DC52" s="1">
        <v>48193</v>
      </c>
      <c r="DD52" s="1">
        <v>43866</v>
      </c>
      <c r="DE52" s="1">
        <v>45467</v>
      </c>
      <c r="DF52" s="1">
        <v>40104</v>
      </c>
      <c r="DG52" s="1">
        <v>37187</v>
      </c>
      <c r="DH52" s="1">
        <v>46792</v>
      </c>
      <c r="DI52" s="1">
        <v>43164</v>
      </c>
      <c r="DJ52" s="1">
        <v>35909</v>
      </c>
      <c r="DK52" s="1">
        <v>45592</v>
      </c>
      <c r="DL52" s="1">
        <v>46933</v>
      </c>
      <c r="DM52" s="1">
        <v>46230</v>
      </c>
      <c r="DN52" s="1">
        <v>46670</v>
      </c>
      <c r="DO52" s="1">
        <v>45472</v>
      </c>
      <c r="DP52" s="1">
        <v>43364</v>
      </c>
      <c r="DQ52" s="1">
        <v>41407</v>
      </c>
      <c r="DR52" s="1">
        <v>39601</v>
      </c>
      <c r="DS52" s="1">
        <v>37800</v>
      </c>
      <c r="DT52" s="1">
        <v>29804</v>
      </c>
      <c r="DU52" s="1">
        <v>39917</v>
      </c>
      <c r="DV52" s="1">
        <v>35158</v>
      </c>
      <c r="DW52" s="1">
        <v>48432</v>
      </c>
      <c r="DX52" s="1">
        <v>48245</v>
      </c>
      <c r="DY52" s="1">
        <v>43382</v>
      </c>
      <c r="DZ52" s="1">
        <v>46386</v>
      </c>
      <c r="EA52" s="1">
        <v>44341</v>
      </c>
      <c r="EB52" s="1">
        <v>48170</v>
      </c>
      <c r="EC52" s="1">
        <v>17614</v>
      </c>
      <c r="ED52" s="1">
        <v>47410</v>
      </c>
      <c r="EE52" s="1">
        <v>46861</v>
      </c>
      <c r="EF52" s="1">
        <v>45992</v>
      </c>
      <c r="EG52" s="1">
        <v>48654</v>
      </c>
      <c r="EH52" s="1">
        <v>32670</v>
      </c>
      <c r="EI52" s="1">
        <v>48803</v>
      </c>
      <c r="EJ52" s="1">
        <v>40757</v>
      </c>
      <c r="EK52" s="1">
        <v>47459</v>
      </c>
      <c r="EL52" s="1">
        <v>45979</v>
      </c>
      <c r="EM52" s="1">
        <v>48953</v>
      </c>
      <c r="EN52" s="1">
        <v>47585</v>
      </c>
      <c r="EO52" s="1">
        <v>46354</v>
      </c>
      <c r="EP52" s="1">
        <v>34684</v>
      </c>
      <c r="EQ52" s="1">
        <v>41615</v>
      </c>
      <c r="ER52" s="1">
        <v>42996</v>
      </c>
      <c r="ES52" s="1">
        <v>32908</v>
      </c>
      <c r="ET52" s="1">
        <v>30164</v>
      </c>
      <c r="EU52" s="1">
        <v>32641</v>
      </c>
      <c r="EV52" s="1">
        <v>38246</v>
      </c>
      <c r="EW52" s="1">
        <v>43938</v>
      </c>
      <c r="EX52" s="1">
        <v>43255</v>
      </c>
      <c r="EY52" s="1">
        <v>44610</v>
      </c>
      <c r="EZ52" s="1">
        <v>40345</v>
      </c>
      <c r="FA52" s="1">
        <v>44261</v>
      </c>
      <c r="FB52" s="1">
        <v>35960</v>
      </c>
      <c r="FC52" s="1">
        <v>41530</v>
      </c>
      <c r="FD52" s="1">
        <v>43259</v>
      </c>
      <c r="FE52" s="1">
        <v>39006</v>
      </c>
      <c r="FF52" s="1">
        <v>33232</v>
      </c>
      <c r="FG52" s="1">
        <v>36276</v>
      </c>
      <c r="FH52" s="1">
        <v>42716</v>
      </c>
      <c r="FI52" s="1">
        <v>28070</v>
      </c>
      <c r="FJ52" s="1">
        <v>21819</v>
      </c>
      <c r="FK52" s="1">
        <v>38111</v>
      </c>
      <c r="FL52" s="1">
        <v>41323</v>
      </c>
      <c r="FM52" s="1">
        <v>44575</v>
      </c>
      <c r="FN52" s="1">
        <v>34448</v>
      </c>
      <c r="FO52" s="1">
        <v>35202</v>
      </c>
      <c r="FP52" s="1">
        <v>33634</v>
      </c>
      <c r="FQ52" s="1">
        <v>39451</v>
      </c>
      <c r="FR52" s="1">
        <v>28524</v>
      </c>
      <c r="FS52" s="1">
        <v>36265</v>
      </c>
      <c r="FT52" s="1">
        <v>41023</v>
      </c>
      <c r="FU52" s="1">
        <v>13600</v>
      </c>
      <c r="FV52" s="1">
        <v>12234</v>
      </c>
      <c r="FW52" s="1">
        <v>41143</v>
      </c>
      <c r="FX52" s="1">
        <v>35022</v>
      </c>
      <c r="FY52" s="1">
        <v>36955</v>
      </c>
      <c r="FZ52" s="1">
        <v>37256</v>
      </c>
      <c r="GA52" s="1">
        <v>37682</v>
      </c>
      <c r="GB52" s="1">
        <v>40121</v>
      </c>
      <c r="GC52" s="1">
        <v>39212</v>
      </c>
      <c r="GD52" s="1">
        <v>38171</v>
      </c>
      <c r="GE52" s="1">
        <v>36134</v>
      </c>
      <c r="GF52" s="1">
        <v>36904</v>
      </c>
      <c r="GG52" s="1">
        <v>32761</v>
      </c>
      <c r="GH52" s="1">
        <v>6316</v>
      </c>
      <c r="GI52" s="1">
        <v>17147</v>
      </c>
      <c r="GJ52" s="1">
        <v>38794</v>
      </c>
      <c r="GK52" s="1">
        <f t="shared" ref="GK52:GK55" si="38">SUM(C52:GJ52)</f>
        <v>7611306</v>
      </c>
    </row>
    <row r="53" spans="1:193">
      <c r="A53" s="14"/>
      <c r="B53" s="9" t="s">
        <v>21</v>
      </c>
      <c r="C53" s="1">
        <v>16315.65</v>
      </c>
      <c r="D53" s="1">
        <v>15289.13</v>
      </c>
      <c r="E53" s="1">
        <v>16948.97</v>
      </c>
      <c r="F53" s="1">
        <v>9105.63</v>
      </c>
      <c r="G53" s="1">
        <v>17137.37</v>
      </c>
      <c r="H53" s="1">
        <v>17146.11</v>
      </c>
      <c r="I53" s="1">
        <v>18574.2</v>
      </c>
      <c r="J53" s="1">
        <v>11887.46</v>
      </c>
      <c r="K53" s="1">
        <v>18692.26</v>
      </c>
      <c r="L53" s="1">
        <v>18812.15</v>
      </c>
      <c r="M53" s="1">
        <v>18634.69</v>
      </c>
      <c r="N53" s="1">
        <v>16338.6</v>
      </c>
      <c r="O53" s="1">
        <v>15602.51</v>
      </c>
      <c r="P53" s="1">
        <v>12005.89</v>
      </c>
      <c r="Q53" s="1">
        <v>15164.14</v>
      </c>
      <c r="R53" s="1">
        <v>5576.05</v>
      </c>
      <c r="S53" s="1">
        <v>18398.19</v>
      </c>
      <c r="T53" s="1">
        <v>17915</v>
      </c>
      <c r="U53" s="1">
        <v>18402.56</v>
      </c>
      <c r="V53" s="1">
        <v>17082.71</v>
      </c>
      <c r="W53" s="1">
        <v>18441.56</v>
      </c>
      <c r="X53" s="1">
        <v>9097.25</v>
      </c>
      <c r="Y53" s="1">
        <v>4791.86</v>
      </c>
      <c r="Z53" s="1">
        <v>16501.13</v>
      </c>
      <c r="AA53" s="1">
        <v>15538.74</v>
      </c>
      <c r="AB53" s="1">
        <v>16413.67</v>
      </c>
      <c r="AC53" s="1">
        <v>13190.55</v>
      </c>
      <c r="AD53" s="1">
        <v>12614.8</v>
      </c>
      <c r="AE53" s="1">
        <v>16224.55</v>
      </c>
      <c r="AF53" s="1">
        <v>14886.47</v>
      </c>
      <c r="AG53" s="1">
        <v>15357.64</v>
      </c>
      <c r="AH53" s="1">
        <v>10352.97</v>
      </c>
      <c r="AI53" s="1">
        <v>17119.51</v>
      </c>
      <c r="AJ53" s="1">
        <v>15877.64</v>
      </c>
      <c r="AK53" s="1">
        <v>15295.69</v>
      </c>
      <c r="AL53" s="1">
        <v>15151.75</v>
      </c>
      <c r="AM53" s="1">
        <v>15902.05</v>
      </c>
      <c r="AN53" s="1">
        <v>16491.65</v>
      </c>
      <c r="AO53" s="1">
        <v>16175.72</v>
      </c>
      <c r="AP53" s="1">
        <v>17401.92</v>
      </c>
      <c r="AQ53" s="1">
        <v>6655.77</v>
      </c>
      <c r="AR53" s="1">
        <v>7091.95</v>
      </c>
      <c r="AS53" s="1">
        <v>17964.92</v>
      </c>
      <c r="AT53" s="1">
        <v>15624.01</v>
      </c>
      <c r="AU53" s="1">
        <v>16768.23</v>
      </c>
      <c r="AV53" s="1">
        <v>18970.66</v>
      </c>
      <c r="AW53" s="1">
        <v>4458.07</v>
      </c>
      <c r="AX53" s="1">
        <v>2527.84</v>
      </c>
      <c r="AY53" s="1">
        <v>16025.58</v>
      </c>
      <c r="AZ53" s="1">
        <v>16123.97</v>
      </c>
      <c r="BA53" s="1">
        <v>16054.01</v>
      </c>
      <c r="BB53" s="1">
        <v>17227.01</v>
      </c>
      <c r="BC53" s="1">
        <v>16418.41</v>
      </c>
      <c r="BD53" s="1">
        <v>16370.31</v>
      </c>
      <c r="BE53" s="1">
        <v>15685.23</v>
      </c>
      <c r="BF53" s="1">
        <v>18129.26</v>
      </c>
      <c r="BG53" s="1">
        <v>9472.21</v>
      </c>
      <c r="BH53" s="1">
        <v>17772.88</v>
      </c>
      <c r="BI53" s="1">
        <v>17205.51</v>
      </c>
      <c r="BJ53" s="1">
        <v>17631.49</v>
      </c>
      <c r="BK53" s="1">
        <v>18236.03</v>
      </c>
      <c r="BL53" s="1">
        <v>16952.62</v>
      </c>
      <c r="BM53" s="1">
        <v>15812.41</v>
      </c>
      <c r="BN53" s="1">
        <v>16996.34</v>
      </c>
      <c r="BO53" s="1">
        <v>7846.99</v>
      </c>
      <c r="BP53" s="1">
        <v>13953.97</v>
      </c>
      <c r="BQ53" s="1">
        <v>16459.58</v>
      </c>
      <c r="BR53" s="1">
        <v>13323.92</v>
      </c>
      <c r="BS53" s="1">
        <v>16119.6</v>
      </c>
      <c r="BT53" s="1">
        <v>16634.5</v>
      </c>
      <c r="BU53" s="1">
        <v>15228.64</v>
      </c>
      <c r="BV53" s="1">
        <v>10945.48</v>
      </c>
      <c r="BW53" s="1">
        <v>16337.51</v>
      </c>
      <c r="BX53" s="1">
        <v>15370.76</v>
      </c>
      <c r="BY53" s="1">
        <v>14227.63</v>
      </c>
      <c r="BZ53" s="1">
        <v>13413.2</v>
      </c>
      <c r="CA53" s="1">
        <v>12908.87</v>
      </c>
      <c r="CB53" s="1">
        <v>16548.13</v>
      </c>
      <c r="CC53" s="1">
        <v>16836.01</v>
      </c>
      <c r="CD53" s="1">
        <v>17307.91</v>
      </c>
      <c r="CE53" s="1">
        <v>16549.23</v>
      </c>
      <c r="CF53" s="1">
        <v>16274.83</v>
      </c>
      <c r="CG53" s="1">
        <v>16240.94</v>
      </c>
      <c r="CH53" s="1">
        <v>16713.21</v>
      </c>
      <c r="CI53" s="1">
        <v>3266.12</v>
      </c>
      <c r="CJ53" s="1">
        <v>16878.28</v>
      </c>
      <c r="CK53" s="1">
        <v>15456.39</v>
      </c>
      <c r="CL53" s="1">
        <v>17131.17</v>
      </c>
      <c r="CM53" s="1">
        <v>17609.27</v>
      </c>
      <c r="CN53" s="1">
        <v>0</v>
      </c>
      <c r="CO53" s="1">
        <v>17794.75</v>
      </c>
      <c r="CP53" s="1">
        <v>17026.95</v>
      </c>
      <c r="CQ53" s="1">
        <v>17551.69</v>
      </c>
      <c r="CR53" s="1">
        <v>17255.43</v>
      </c>
      <c r="CS53" s="1">
        <v>14719.21</v>
      </c>
      <c r="CT53" s="1">
        <v>16217.26</v>
      </c>
      <c r="CU53" s="1">
        <v>18040.35</v>
      </c>
      <c r="CV53" s="1">
        <v>17735.71</v>
      </c>
      <c r="CW53" s="1">
        <v>17185.47</v>
      </c>
      <c r="CX53" s="1">
        <v>6906.47</v>
      </c>
      <c r="CY53" s="1">
        <v>16989.79</v>
      </c>
      <c r="CZ53" s="1">
        <v>14909.79</v>
      </c>
      <c r="DA53" s="1">
        <v>16346.98</v>
      </c>
      <c r="DB53" s="1">
        <v>15905.7</v>
      </c>
      <c r="DC53" s="1">
        <v>17561.53</v>
      </c>
      <c r="DD53" s="1">
        <v>15984.77</v>
      </c>
      <c r="DE53" s="1">
        <v>16568.17</v>
      </c>
      <c r="DF53" s="1">
        <v>14613.9</v>
      </c>
      <c r="DG53" s="1">
        <v>13550.94</v>
      </c>
      <c r="DH53" s="1">
        <v>17051</v>
      </c>
      <c r="DI53" s="1">
        <v>15728.96</v>
      </c>
      <c r="DJ53" s="1">
        <v>13085.24</v>
      </c>
      <c r="DK53" s="1">
        <v>16613.72</v>
      </c>
      <c r="DL53" s="1">
        <v>17102.39</v>
      </c>
      <c r="DM53" s="1">
        <v>16846.21</v>
      </c>
      <c r="DN53" s="1">
        <v>17006.55</v>
      </c>
      <c r="DO53" s="1">
        <v>16570</v>
      </c>
      <c r="DP53" s="1">
        <v>15801.84</v>
      </c>
      <c r="DQ53" s="1">
        <v>15088.71</v>
      </c>
      <c r="DR53" s="1">
        <v>14430.6</v>
      </c>
      <c r="DS53" s="1">
        <v>13774.32</v>
      </c>
      <c r="DT53" s="1">
        <v>10860.58</v>
      </c>
      <c r="DU53" s="1">
        <v>14545.75</v>
      </c>
      <c r="DV53" s="1">
        <v>12811.58</v>
      </c>
      <c r="DW53" s="1">
        <v>17648.62</v>
      </c>
      <c r="DX53" s="1">
        <v>17580.48</v>
      </c>
      <c r="DY53" s="1">
        <v>15808.4</v>
      </c>
      <c r="DZ53" s="1">
        <v>16903.06</v>
      </c>
      <c r="EA53" s="1">
        <v>16157.86</v>
      </c>
      <c r="EB53" s="1">
        <v>17553.15</v>
      </c>
      <c r="EC53" s="1">
        <v>6418.54</v>
      </c>
      <c r="ED53" s="1">
        <v>17276.2</v>
      </c>
      <c r="EE53" s="1">
        <v>17076.15</v>
      </c>
      <c r="EF53" s="1">
        <v>16759.48</v>
      </c>
      <c r="EG53" s="1">
        <v>17729.52</v>
      </c>
      <c r="EH53" s="1">
        <v>11904.95</v>
      </c>
      <c r="EI53" s="1">
        <v>17783.81</v>
      </c>
      <c r="EJ53" s="1">
        <v>14851.85</v>
      </c>
      <c r="EK53" s="1">
        <v>17294.06</v>
      </c>
      <c r="EL53" s="1">
        <v>16754.75</v>
      </c>
      <c r="EM53" s="1">
        <v>17838.47</v>
      </c>
      <c r="EN53" s="1">
        <v>17339.97</v>
      </c>
      <c r="EO53" s="1">
        <v>16891.4</v>
      </c>
      <c r="EP53" s="1">
        <v>12638.85</v>
      </c>
      <c r="EQ53" s="1">
        <v>15164.51</v>
      </c>
      <c r="ER53" s="1">
        <v>15667.74</v>
      </c>
      <c r="ES53" s="1">
        <v>11991.68</v>
      </c>
      <c r="ET53" s="1">
        <v>10991.76</v>
      </c>
      <c r="EU53" s="1">
        <v>11894.38</v>
      </c>
      <c r="EV53" s="1">
        <v>13936.84</v>
      </c>
      <c r="EW53" s="1">
        <v>16011.01</v>
      </c>
      <c r="EX53" s="1">
        <v>15762.12</v>
      </c>
      <c r="EY53" s="1">
        <v>16255.88</v>
      </c>
      <c r="EZ53" s="1">
        <v>14701.72</v>
      </c>
      <c r="FA53" s="1">
        <v>16128.71</v>
      </c>
      <c r="FB53" s="1">
        <v>13103.82</v>
      </c>
      <c r="FC53" s="1">
        <v>15133.53</v>
      </c>
      <c r="FD53" s="1">
        <v>15763.58</v>
      </c>
      <c r="FE53" s="1">
        <v>14213.79</v>
      </c>
      <c r="FF53" s="1">
        <v>12109.74</v>
      </c>
      <c r="FG53" s="1">
        <v>13218.97</v>
      </c>
      <c r="FH53" s="1">
        <v>15565.71</v>
      </c>
      <c r="FI53" s="1">
        <v>10228.71</v>
      </c>
      <c r="FJ53" s="1">
        <v>7950.84</v>
      </c>
      <c r="FK53" s="1">
        <v>13887.65</v>
      </c>
      <c r="FL53" s="1">
        <v>15058.1</v>
      </c>
      <c r="FM53" s="1">
        <v>16243.13</v>
      </c>
      <c r="FN53" s="1">
        <v>12552.85</v>
      </c>
      <c r="FO53" s="1">
        <v>12827.61</v>
      </c>
      <c r="FP53" s="1">
        <v>12256.23</v>
      </c>
      <c r="FQ53" s="1">
        <v>14375.94</v>
      </c>
      <c r="FR53" s="1">
        <v>10394.15</v>
      </c>
      <c r="FS53" s="1">
        <v>13214.97</v>
      </c>
      <c r="FT53" s="1">
        <v>14948.78</v>
      </c>
      <c r="FU53" s="1">
        <v>4955.84</v>
      </c>
      <c r="FV53" s="1">
        <v>4458.07</v>
      </c>
      <c r="FW53" s="1">
        <v>14992.51</v>
      </c>
      <c r="FX53" s="1">
        <v>12762.02</v>
      </c>
      <c r="FY53" s="1">
        <v>13466.4</v>
      </c>
      <c r="FZ53" s="1">
        <v>13576.09</v>
      </c>
      <c r="GA53" s="1">
        <v>13731.32</v>
      </c>
      <c r="GB53" s="1">
        <v>14620.09</v>
      </c>
      <c r="GC53" s="1">
        <v>14288.85</v>
      </c>
      <c r="GD53" s="1">
        <v>13909.51</v>
      </c>
      <c r="GE53" s="1">
        <v>13167.23</v>
      </c>
      <c r="GF53" s="1">
        <v>13447.82</v>
      </c>
      <c r="GG53" s="1">
        <v>11938.11</v>
      </c>
      <c r="GH53" s="1">
        <v>2301.55</v>
      </c>
      <c r="GI53" s="1">
        <v>6248.37</v>
      </c>
      <c r="GJ53" s="1">
        <v>14136.53</v>
      </c>
      <c r="GK53" s="1">
        <f t="shared" si="38"/>
        <v>2773559.89</v>
      </c>
    </row>
    <row r="54" spans="1:193">
      <c r="A54" s="14"/>
      <c r="B54" s="9" t="s">
        <v>404</v>
      </c>
      <c r="C54" s="1"/>
      <c r="D54" s="1"/>
      <c r="E54" s="1">
        <v>9302.4</v>
      </c>
      <c r="F54" s="1">
        <v>4997.6</v>
      </c>
      <c r="G54" s="1">
        <v>9405.8</v>
      </c>
      <c r="H54" s="1">
        <v>9410.6</v>
      </c>
      <c r="I54" s="1">
        <v>10194.4</v>
      </c>
      <c r="J54" s="1">
        <v>6524.4</v>
      </c>
      <c r="K54" s="1">
        <v>10259.2</v>
      </c>
      <c r="L54" s="1">
        <v>10325</v>
      </c>
      <c r="M54" s="1">
        <v>10227.6</v>
      </c>
      <c r="N54" s="1"/>
      <c r="O54" s="1"/>
      <c r="P54" s="1"/>
      <c r="Q54" s="1"/>
      <c r="R54" s="1">
        <v>3060.4</v>
      </c>
      <c r="S54" s="1">
        <v>10097.8</v>
      </c>
      <c r="T54" s="1">
        <v>9832.6</v>
      </c>
      <c r="U54" s="1">
        <v>10100.2</v>
      </c>
      <c r="V54" s="1">
        <v>9375.8</v>
      </c>
      <c r="W54" s="1">
        <v>10121.6</v>
      </c>
      <c r="X54" s="1">
        <v>4993</v>
      </c>
      <c r="Y54" s="1">
        <v>2630</v>
      </c>
      <c r="Z54" s="1">
        <v>9056.6</v>
      </c>
      <c r="AA54" s="1"/>
      <c r="AB54" s="1"/>
      <c r="AC54" s="1"/>
      <c r="AD54" s="1"/>
      <c r="AE54" s="1"/>
      <c r="AF54" s="1"/>
      <c r="AG54" s="1"/>
      <c r="AH54" s="1"/>
      <c r="AI54" s="1">
        <v>9396</v>
      </c>
      <c r="AJ54" s="1">
        <v>8714.4</v>
      </c>
      <c r="AK54" s="1">
        <v>8395</v>
      </c>
      <c r="AL54" s="1">
        <v>8316</v>
      </c>
      <c r="AM54" s="1">
        <v>8727.8</v>
      </c>
      <c r="AN54" s="1">
        <v>9051.4</v>
      </c>
      <c r="AO54" s="1">
        <v>8878</v>
      </c>
      <c r="AP54" s="1">
        <v>9551</v>
      </c>
      <c r="AQ54" s="1">
        <v>3653</v>
      </c>
      <c r="AR54" s="1">
        <v>3892.4</v>
      </c>
      <c r="AS54" s="1">
        <v>9860</v>
      </c>
      <c r="AT54" s="1">
        <v>8575.2</v>
      </c>
      <c r="AU54" s="1">
        <v>9203.2</v>
      </c>
      <c r="AV54" s="1">
        <v>10412</v>
      </c>
      <c r="AW54" s="1">
        <v>2446.8</v>
      </c>
      <c r="AX54" s="1">
        <v>1387.4</v>
      </c>
      <c r="AY54" s="1">
        <v>8795.6</v>
      </c>
      <c r="AZ54" s="1">
        <v>8849.6</v>
      </c>
      <c r="BA54" s="1">
        <v>8811.2</v>
      </c>
      <c r="BB54" s="1">
        <v>9455</v>
      </c>
      <c r="BC54" s="1">
        <v>9011.2</v>
      </c>
      <c r="BD54" s="1">
        <v>8984.8</v>
      </c>
      <c r="BE54" s="1">
        <v>8608.8</v>
      </c>
      <c r="BF54" s="1">
        <v>9950.2</v>
      </c>
      <c r="BG54" s="1">
        <v>5198.8</v>
      </c>
      <c r="BH54" s="1">
        <v>9754.6</v>
      </c>
      <c r="BI54" s="1">
        <v>9443.2</v>
      </c>
      <c r="BJ54" s="1">
        <v>9677</v>
      </c>
      <c r="BK54" s="1">
        <v>10008.8</v>
      </c>
      <c r="BL54" s="1">
        <v>9304.4</v>
      </c>
      <c r="BM54" s="1">
        <v>8678.6</v>
      </c>
      <c r="BN54" s="1">
        <v>9328.4</v>
      </c>
      <c r="BO54" s="1">
        <v>4306.8</v>
      </c>
      <c r="BP54" s="1">
        <v>7658.6</v>
      </c>
      <c r="BQ54" s="1">
        <v>9033.8</v>
      </c>
      <c r="BR54" s="1">
        <v>7312.8</v>
      </c>
      <c r="BS54" s="1">
        <v>8847.2</v>
      </c>
      <c r="BT54" s="1">
        <v>9129.8</v>
      </c>
      <c r="BU54" s="1">
        <v>8358.2</v>
      </c>
      <c r="BV54" s="1">
        <v>6007.4</v>
      </c>
      <c r="BW54" s="1">
        <v>8966.8</v>
      </c>
      <c r="BX54" s="1">
        <v>8436.2</v>
      </c>
      <c r="BY54" s="1">
        <v>7808.8</v>
      </c>
      <c r="BZ54" s="1">
        <v>7361.8</v>
      </c>
      <c r="CA54" s="1">
        <v>7085</v>
      </c>
      <c r="CB54" s="1">
        <v>9082.4</v>
      </c>
      <c r="CC54" s="1">
        <v>9240.4</v>
      </c>
      <c r="CD54" s="1">
        <v>9499.4</v>
      </c>
      <c r="CE54" s="1">
        <v>9083</v>
      </c>
      <c r="CF54" s="1">
        <v>8932.4</v>
      </c>
      <c r="CG54" s="1">
        <v>8913.8</v>
      </c>
      <c r="CH54" s="1">
        <v>9173</v>
      </c>
      <c r="CI54" s="1">
        <v>1792.6</v>
      </c>
      <c r="CJ54" s="1"/>
      <c r="CK54" s="1">
        <v>8483.2</v>
      </c>
      <c r="CL54" s="1">
        <v>9402.4</v>
      </c>
      <c r="CM54" s="1">
        <v>9664.8</v>
      </c>
      <c r="CN54" s="1">
        <v>0</v>
      </c>
      <c r="CO54" s="1">
        <v>9766.6</v>
      </c>
      <c r="CP54" s="1">
        <v>9345.2</v>
      </c>
      <c r="CQ54" s="1">
        <v>9633.2</v>
      </c>
      <c r="CR54" s="1">
        <v>9470.6</v>
      </c>
      <c r="CS54" s="1">
        <v>8078.6</v>
      </c>
      <c r="CT54" s="1">
        <v>8900.8</v>
      </c>
      <c r="CU54" s="1">
        <v>9901.4</v>
      </c>
      <c r="CV54" s="1">
        <v>9734.2</v>
      </c>
      <c r="CW54" s="1">
        <v>9432.2</v>
      </c>
      <c r="CX54" s="1">
        <v>3790.6</v>
      </c>
      <c r="CY54" s="1">
        <v>9324.8</v>
      </c>
      <c r="CZ54" s="1">
        <v>8183.2</v>
      </c>
      <c r="DA54" s="1">
        <v>8972</v>
      </c>
      <c r="DB54" s="1">
        <v>8729.8</v>
      </c>
      <c r="DC54" s="1">
        <v>9638.6</v>
      </c>
      <c r="DD54" s="1"/>
      <c r="DE54" s="1"/>
      <c r="DF54" s="1"/>
      <c r="DG54" s="1"/>
      <c r="DH54" s="1"/>
      <c r="DI54" s="1"/>
      <c r="DJ54" s="1">
        <v>7181.8</v>
      </c>
      <c r="DK54" s="1">
        <v>9118.4</v>
      </c>
      <c r="DL54" s="1">
        <v>9386.6</v>
      </c>
      <c r="DM54" s="1">
        <v>9246</v>
      </c>
      <c r="DN54" s="1">
        <v>9334</v>
      </c>
      <c r="DO54" s="1">
        <v>9094.4</v>
      </c>
      <c r="DP54" s="1">
        <v>8672.8</v>
      </c>
      <c r="DQ54" s="1">
        <v>8281.4</v>
      </c>
      <c r="DR54" s="1">
        <v>7920.2</v>
      </c>
      <c r="DS54" s="1"/>
      <c r="DT54" s="1"/>
      <c r="DU54" s="1"/>
      <c r="DV54" s="1"/>
      <c r="DW54" s="1">
        <v>9686.4</v>
      </c>
      <c r="DX54" s="1">
        <v>9649</v>
      </c>
      <c r="DY54" s="1">
        <v>8676.4</v>
      </c>
      <c r="DZ54" s="1">
        <v>9277.2</v>
      </c>
      <c r="EA54" s="1">
        <v>8868.2</v>
      </c>
      <c r="EB54" s="1">
        <v>9634</v>
      </c>
      <c r="EC54" s="1">
        <v>3522.8</v>
      </c>
      <c r="ED54" s="1">
        <v>9482</v>
      </c>
      <c r="EE54" s="1">
        <v>9372.2</v>
      </c>
      <c r="EF54" s="1">
        <v>9198.4</v>
      </c>
      <c r="EG54" s="1">
        <v>9730.8</v>
      </c>
      <c r="EH54" s="1">
        <v>6534</v>
      </c>
      <c r="EI54" s="1">
        <v>9760.6</v>
      </c>
      <c r="EJ54" s="1">
        <v>8151.4</v>
      </c>
      <c r="EK54" s="1">
        <v>9491.8</v>
      </c>
      <c r="EL54" s="1">
        <v>9195.8</v>
      </c>
      <c r="EM54" s="1">
        <v>9790.6</v>
      </c>
      <c r="EN54" s="1">
        <v>9517</v>
      </c>
      <c r="EO54" s="1">
        <v>9270.8</v>
      </c>
      <c r="EP54" s="1"/>
      <c r="EQ54" s="1"/>
      <c r="ER54" s="1"/>
      <c r="ES54" s="1"/>
      <c r="ET54" s="1"/>
      <c r="EU54" s="1">
        <v>6528.2</v>
      </c>
      <c r="EV54" s="1">
        <v>7649.2</v>
      </c>
      <c r="EW54" s="1">
        <v>8787.6</v>
      </c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>
        <v>4363.8</v>
      </c>
      <c r="FK54" s="1"/>
      <c r="FL54" s="1"/>
      <c r="FM54" s="1">
        <v>8915</v>
      </c>
      <c r="FN54" s="1">
        <v>6889.6</v>
      </c>
      <c r="FO54" s="1">
        <v>7040.4</v>
      </c>
      <c r="FP54" s="1"/>
      <c r="FQ54" s="1">
        <v>7890.2</v>
      </c>
      <c r="FR54" s="1">
        <v>5704.8</v>
      </c>
      <c r="FS54" s="1">
        <v>7253</v>
      </c>
      <c r="FT54" s="1">
        <v>8204.6</v>
      </c>
      <c r="FU54" s="1">
        <v>2720</v>
      </c>
      <c r="FV54" s="1">
        <v>2446.8</v>
      </c>
      <c r="FW54" s="1">
        <v>8228.6</v>
      </c>
      <c r="FX54" s="1"/>
      <c r="FY54" s="1">
        <v>7391</v>
      </c>
      <c r="FZ54" s="1">
        <v>7451.2</v>
      </c>
      <c r="GA54" s="1">
        <v>7536.4</v>
      </c>
      <c r="GB54" s="1">
        <v>8024.2</v>
      </c>
      <c r="GC54" s="1">
        <v>7842.4</v>
      </c>
      <c r="GD54" s="1">
        <v>7634.2</v>
      </c>
      <c r="GE54" s="1">
        <v>7226.8</v>
      </c>
      <c r="GF54" s="1">
        <v>7380.8</v>
      </c>
      <c r="GG54" s="1">
        <v>6552.2</v>
      </c>
      <c r="GH54" s="1">
        <v>1263.2</v>
      </c>
      <c r="GI54" s="1">
        <v>3429.4</v>
      </c>
      <c r="GJ54" s="1">
        <v>7758.8</v>
      </c>
      <c r="GK54" s="1">
        <f t="shared" si="38"/>
        <v>1159874.6</v>
      </c>
    </row>
    <row r="55" spans="1:193">
      <c r="A55" s="14"/>
      <c r="B55" s="9" t="s">
        <v>22</v>
      </c>
      <c r="C55" s="1">
        <v>27562.87</v>
      </c>
      <c r="D55" s="1">
        <v>25828.73</v>
      </c>
      <c r="E55" s="1">
        <v>22586.23</v>
      </c>
      <c r="F55" s="1">
        <v>12134.17</v>
      </c>
      <c r="G55" s="1">
        <v>22837.28</v>
      </c>
      <c r="H55" s="1">
        <v>22848.94</v>
      </c>
      <c r="I55" s="1">
        <v>24752</v>
      </c>
      <c r="J55" s="1">
        <v>15841.24</v>
      </c>
      <c r="K55" s="1">
        <v>24909.34</v>
      </c>
      <c r="L55" s="1">
        <v>25069.1</v>
      </c>
      <c r="M55" s="1">
        <v>24832.61</v>
      </c>
      <c r="N55" s="1">
        <v>27601.66</v>
      </c>
      <c r="O55" s="1">
        <v>26358.15</v>
      </c>
      <c r="P55" s="1">
        <v>20282.17</v>
      </c>
      <c r="Q55" s="1">
        <v>25617.58</v>
      </c>
      <c r="R55" s="1">
        <v>7430.65</v>
      </c>
      <c r="S55" s="1">
        <v>24517.46</v>
      </c>
      <c r="T55" s="1">
        <v>23873.55</v>
      </c>
      <c r="U55" s="1">
        <v>24523.29</v>
      </c>
      <c r="V55" s="1">
        <v>22764.44</v>
      </c>
      <c r="W55" s="1">
        <v>24575.24</v>
      </c>
      <c r="X55" s="1">
        <v>12123</v>
      </c>
      <c r="Y55" s="1">
        <v>6385.64</v>
      </c>
      <c r="Z55" s="1">
        <v>21989.42</v>
      </c>
      <c r="AA55" s="1">
        <v>26250.42</v>
      </c>
      <c r="AB55" s="1">
        <v>27728.47</v>
      </c>
      <c r="AC55" s="1">
        <v>22283.49</v>
      </c>
      <c r="AD55" s="1">
        <v>21310.84</v>
      </c>
      <c r="AE55" s="1">
        <v>27408.97</v>
      </c>
      <c r="AF55" s="1">
        <v>25148.49</v>
      </c>
      <c r="AG55" s="1">
        <v>25944.46</v>
      </c>
      <c r="AH55" s="1">
        <v>17489.81</v>
      </c>
      <c r="AI55" s="1">
        <v>22813.49</v>
      </c>
      <c r="AJ55" s="1">
        <v>21158.56</v>
      </c>
      <c r="AK55" s="1">
        <v>20383.06</v>
      </c>
      <c r="AL55" s="1">
        <v>20191.25</v>
      </c>
      <c r="AM55" s="1">
        <v>21191.1</v>
      </c>
      <c r="AN55" s="1">
        <v>21976.8</v>
      </c>
      <c r="AO55" s="1">
        <v>21555.78</v>
      </c>
      <c r="AP55" s="1">
        <v>23189.83</v>
      </c>
      <c r="AQ55" s="1">
        <v>8869.48</v>
      </c>
      <c r="AR55" s="1">
        <v>9450.75</v>
      </c>
      <c r="AS55" s="1">
        <v>23940.08</v>
      </c>
      <c r="AT55" s="1">
        <v>20820.59</v>
      </c>
      <c r="AU55" s="1">
        <v>22345.37</v>
      </c>
      <c r="AV55" s="1">
        <v>25280.34</v>
      </c>
      <c r="AW55" s="1">
        <v>5940.83</v>
      </c>
      <c r="AX55" s="1">
        <v>3368.61</v>
      </c>
      <c r="AY55" s="1">
        <v>21355.72</v>
      </c>
      <c r="AZ55" s="1">
        <v>21486.83</v>
      </c>
      <c r="BA55" s="1">
        <v>21393.59</v>
      </c>
      <c r="BB55" s="1">
        <v>22956.74</v>
      </c>
      <c r="BC55" s="1">
        <v>21879.19</v>
      </c>
      <c r="BD55" s="1">
        <v>21815.09</v>
      </c>
      <c r="BE55" s="1">
        <v>20902.17</v>
      </c>
      <c r="BF55" s="1">
        <v>24159.09</v>
      </c>
      <c r="BG55" s="1">
        <v>12622.69</v>
      </c>
      <c r="BH55" s="1">
        <v>23684.17</v>
      </c>
      <c r="BI55" s="1">
        <v>22928.09</v>
      </c>
      <c r="BJ55" s="1">
        <v>23495.76</v>
      </c>
      <c r="BK55" s="1">
        <v>24301.37</v>
      </c>
      <c r="BL55" s="1">
        <v>22591.08</v>
      </c>
      <c r="BM55" s="1">
        <v>21071.64</v>
      </c>
      <c r="BN55" s="1">
        <v>22649.36</v>
      </c>
      <c r="BO55" s="1">
        <v>10456.91</v>
      </c>
      <c r="BP55" s="1">
        <v>18595.08</v>
      </c>
      <c r="BQ55" s="1">
        <v>21934.07</v>
      </c>
      <c r="BR55" s="1">
        <v>17755.48</v>
      </c>
      <c r="BS55" s="1">
        <v>21481</v>
      </c>
      <c r="BT55" s="1">
        <v>22167.15</v>
      </c>
      <c r="BU55" s="1">
        <v>20293.71</v>
      </c>
      <c r="BV55" s="1">
        <v>14585.97</v>
      </c>
      <c r="BW55" s="1">
        <v>21771.39</v>
      </c>
      <c r="BX55" s="1">
        <v>20483.09</v>
      </c>
      <c r="BY55" s="1">
        <v>18959.77</v>
      </c>
      <c r="BZ55" s="1">
        <v>17874.45</v>
      </c>
      <c r="CA55" s="1">
        <v>17202.38</v>
      </c>
      <c r="CB55" s="1">
        <v>22052.07</v>
      </c>
      <c r="CC55" s="1">
        <v>22435.69</v>
      </c>
      <c r="CD55" s="1">
        <v>23064.54</v>
      </c>
      <c r="CE55" s="1">
        <v>22053.52</v>
      </c>
      <c r="CF55" s="1">
        <v>21687.87</v>
      </c>
      <c r="CG55" s="1">
        <v>21642.71</v>
      </c>
      <c r="CH55" s="1">
        <v>22272.04</v>
      </c>
      <c r="CI55" s="1">
        <v>4352.43</v>
      </c>
      <c r="CJ55" s="1">
        <v>28513.36</v>
      </c>
      <c r="CK55" s="1">
        <v>20597.21</v>
      </c>
      <c r="CL55" s="1">
        <v>22829.03</v>
      </c>
      <c r="CM55" s="1">
        <v>23466.13</v>
      </c>
      <c r="CN55" s="1">
        <v>0</v>
      </c>
      <c r="CO55" s="1">
        <v>23713.3</v>
      </c>
      <c r="CP55" s="1">
        <v>22690.15</v>
      </c>
      <c r="CQ55" s="1">
        <v>23389.41</v>
      </c>
      <c r="CR55" s="1">
        <v>22994.62</v>
      </c>
      <c r="CS55" s="1">
        <v>19614.84</v>
      </c>
      <c r="CT55" s="1">
        <v>21611.14</v>
      </c>
      <c r="CU55" s="1">
        <v>24040.6</v>
      </c>
      <c r="CV55" s="1">
        <v>23634.64</v>
      </c>
      <c r="CW55" s="1">
        <v>22901.38</v>
      </c>
      <c r="CX55" s="1">
        <v>9203.58</v>
      </c>
      <c r="CY55" s="1">
        <v>22640.61</v>
      </c>
      <c r="CZ55" s="1">
        <v>19868.81</v>
      </c>
      <c r="DA55" s="1">
        <v>21784.02</v>
      </c>
      <c r="DB55" s="1">
        <v>21195.95</v>
      </c>
      <c r="DC55" s="1">
        <v>23402.52</v>
      </c>
      <c r="DD55" s="1">
        <v>27003.91</v>
      </c>
      <c r="DE55" s="1">
        <v>27989.49</v>
      </c>
      <c r="DF55" s="1">
        <v>24688.02</v>
      </c>
      <c r="DG55" s="1">
        <v>22892.32</v>
      </c>
      <c r="DH55" s="1">
        <v>28805.16</v>
      </c>
      <c r="DI55" s="1">
        <v>26571.76</v>
      </c>
      <c r="DJ55" s="1">
        <v>17437.41</v>
      </c>
      <c r="DK55" s="1">
        <v>22139.48</v>
      </c>
      <c r="DL55" s="1">
        <v>22790.66</v>
      </c>
      <c r="DM55" s="1">
        <v>22449.29</v>
      </c>
      <c r="DN55" s="1">
        <v>22662.95</v>
      </c>
      <c r="DO55" s="1">
        <v>22081.2</v>
      </c>
      <c r="DP55" s="1">
        <v>21057.56</v>
      </c>
      <c r="DQ55" s="1">
        <v>20107.24</v>
      </c>
      <c r="DR55" s="1">
        <v>19230.25</v>
      </c>
      <c r="DS55" s="1">
        <v>23269.68</v>
      </c>
      <c r="DT55" s="1">
        <v>18347.34</v>
      </c>
      <c r="DU55" s="1">
        <v>24572.91</v>
      </c>
      <c r="DV55" s="1">
        <v>21643.26</v>
      </c>
      <c r="DW55" s="1">
        <v>23518.58</v>
      </c>
      <c r="DX55" s="1">
        <v>23427.77</v>
      </c>
      <c r="DY55" s="1">
        <v>21066.3</v>
      </c>
      <c r="DZ55" s="1">
        <v>22525.04</v>
      </c>
      <c r="EA55" s="1">
        <v>21531.99</v>
      </c>
      <c r="EB55" s="1">
        <v>23391.35</v>
      </c>
      <c r="EC55" s="1">
        <v>8553.36</v>
      </c>
      <c r="ED55" s="1">
        <v>23022.3</v>
      </c>
      <c r="EE55" s="1">
        <v>22755.7</v>
      </c>
      <c r="EF55" s="1">
        <v>22333.72</v>
      </c>
      <c r="EG55" s="1">
        <v>23626.38</v>
      </c>
      <c r="EH55" s="1">
        <v>15864.55</v>
      </c>
      <c r="EI55" s="1">
        <v>23698.74</v>
      </c>
      <c r="EJ55" s="1">
        <v>19791.6</v>
      </c>
      <c r="EK55" s="1">
        <v>23046.09</v>
      </c>
      <c r="EL55" s="1">
        <v>22327.4</v>
      </c>
      <c r="EM55" s="1">
        <v>23771.58</v>
      </c>
      <c r="EN55" s="1">
        <v>23107.28</v>
      </c>
      <c r="EO55" s="1">
        <v>22509.5</v>
      </c>
      <c r="EP55" s="1">
        <v>21351.47</v>
      </c>
      <c r="EQ55" s="1">
        <v>25618.19</v>
      </c>
      <c r="ER55" s="1">
        <v>26468.34</v>
      </c>
      <c r="ES55" s="1">
        <v>20258.16</v>
      </c>
      <c r="ET55" s="1">
        <v>18568.96</v>
      </c>
      <c r="EU55" s="1">
        <v>15850.47</v>
      </c>
      <c r="EV55" s="1">
        <v>18572.26</v>
      </c>
      <c r="EW55" s="1">
        <v>21336.29</v>
      </c>
      <c r="EX55" s="1">
        <v>26627.78</v>
      </c>
      <c r="EY55" s="1">
        <v>27461.92</v>
      </c>
      <c r="EZ55" s="1">
        <v>24836.38</v>
      </c>
      <c r="FA55" s="1">
        <v>27247.07</v>
      </c>
      <c r="FB55" s="1">
        <v>22136.98</v>
      </c>
      <c r="FC55" s="1">
        <v>25565.87</v>
      </c>
      <c r="FD55" s="1">
        <v>26630.24</v>
      </c>
      <c r="FE55" s="1">
        <v>24012.09</v>
      </c>
      <c r="FF55" s="1">
        <v>20457.62</v>
      </c>
      <c r="FG55" s="1">
        <v>22331.51</v>
      </c>
      <c r="FH55" s="1">
        <v>26295.97</v>
      </c>
      <c r="FI55" s="1">
        <v>17279.89</v>
      </c>
      <c r="FJ55" s="1">
        <v>10595.31</v>
      </c>
      <c r="FK55" s="1">
        <v>23461.13</v>
      </c>
      <c r="FL55" s="1">
        <v>25438.44</v>
      </c>
      <c r="FM55" s="1">
        <v>21645.62</v>
      </c>
      <c r="FN55" s="1">
        <v>16727.95</v>
      </c>
      <c r="FO55" s="1">
        <v>17094.09</v>
      </c>
      <c r="FP55" s="1">
        <v>20705.09</v>
      </c>
      <c r="FQ55" s="1">
        <v>19157.41</v>
      </c>
      <c r="FR55" s="1">
        <v>13851.25</v>
      </c>
      <c r="FS55" s="1">
        <v>17610.28</v>
      </c>
      <c r="FT55" s="1">
        <v>19920.77</v>
      </c>
      <c r="FU55" s="1">
        <v>6604.16</v>
      </c>
      <c r="FV55" s="1">
        <v>5940.83</v>
      </c>
      <c r="FW55" s="1">
        <v>19979.04</v>
      </c>
      <c r="FX55" s="1">
        <v>21559.54</v>
      </c>
      <c r="FY55" s="1">
        <v>17945.35</v>
      </c>
      <c r="FZ55" s="1">
        <v>18091.51</v>
      </c>
      <c r="GA55" s="1">
        <v>18298.38</v>
      </c>
      <c r="GB55" s="1">
        <v>19482.76</v>
      </c>
      <c r="GC55" s="1">
        <v>19041.35</v>
      </c>
      <c r="GD55" s="1">
        <v>18535.84</v>
      </c>
      <c r="GE55" s="1">
        <v>17546.67</v>
      </c>
      <c r="GF55" s="1">
        <v>17920.58</v>
      </c>
      <c r="GG55" s="1">
        <v>15908.74</v>
      </c>
      <c r="GH55" s="1">
        <v>3067.05</v>
      </c>
      <c r="GI55" s="1">
        <v>8326.58</v>
      </c>
      <c r="GJ55" s="1">
        <v>18838.37</v>
      </c>
      <c r="GK55" s="1">
        <f t="shared" si="38"/>
        <v>3931601.5</v>
      </c>
    </row>
    <row r="56" hidden="1" spans="1:193">
      <c r="A56" s="14"/>
      <c r="B56" s="9" t="s">
        <v>23</v>
      </c>
      <c r="C56" s="1">
        <f t="shared" ref="C56:BN56" si="39">C55+C54+C53</f>
        <v>43878.52</v>
      </c>
      <c r="D56" s="1">
        <f t="shared" si="39"/>
        <v>41117.86</v>
      </c>
      <c r="E56" s="1">
        <f t="shared" si="39"/>
        <v>48837.6</v>
      </c>
      <c r="F56" s="1">
        <f t="shared" si="39"/>
        <v>26237.4</v>
      </c>
      <c r="G56" s="1">
        <f t="shared" si="39"/>
        <v>49380.45</v>
      </c>
      <c r="H56" s="1">
        <f t="shared" si="39"/>
        <v>49405.65</v>
      </c>
      <c r="I56" s="1">
        <f t="shared" si="39"/>
        <v>53520.6</v>
      </c>
      <c r="J56" s="1">
        <f t="shared" si="39"/>
        <v>34253.1</v>
      </c>
      <c r="K56" s="1">
        <f t="shared" si="39"/>
        <v>53860.8</v>
      </c>
      <c r="L56" s="1">
        <f t="shared" si="39"/>
        <v>54206.25</v>
      </c>
      <c r="M56" s="1">
        <f t="shared" si="39"/>
        <v>53694.9</v>
      </c>
      <c r="N56" s="1">
        <f t="shared" si="39"/>
        <v>43940.26</v>
      </c>
      <c r="O56" s="1">
        <f t="shared" si="39"/>
        <v>41960.66</v>
      </c>
      <c r="P56" s="1">
        <f t="shared" si="39"/>
        <v>32288.06</v>
      </c>
      <c r="Q56" s="1">
        <f t="shared" si="39"/>
        <v>40781.72</v>
      </c>
      <c r="R56" s="1">
        <f t="shared" si="39"/>
        <v>16067.1</v>
      </c>
      <c r="S56" s="1">
        <f t="shared" si="39"/>
        <v>53013.45</v>
      </c>
      <c r="T56" s="1">
        <f t="shared" si="39"/>
        <v>51621.15</v>
      </c>
      <c r="U56" s="1">
        <f t="shared" si="39"/>
        <v>53026.05</v>
      </c>
      <c r="V56" s="1">
        <f t="shared" si="39"/>
        <v>49222.95</v>
      </c>
      <c r="W56" s="1">
        <f t="shared" si="39"/>
        <v>53138.4</v>
      </c>
      <c r="X56" s="1">
        <f t="shared" si="39"/>
        <v>26213.25</v>
      </c>
      <c r="Y56" s="1">
        <f t="shared" si="39"/>
        <v>13807.5</v>
      </c>
      <c r="Z56" s="1">
        <f t="shared" si="39"/>
        <v>47547.15</v>
      </c>
      <c r="AA56" s="1">
        <f t="shared" si="39"/>
        <v>41789.16</v>
      </c>
      <c r="AB56" s="1">
        <f t="shared" si="39"/>
        <v>44142.14</v>
      </c>
      <c r="AC56" s="1">
        <f t="shared" si="39"/>
        <v>35474.04</v>
      </c>
      <c r="AD56" s="1">
        <f t="shared" si="39"/>
        <v>33925.64</v>
      </c>
      <c r="AE56" s="1">
        <f t="shared" si="39"/>
        <v>43633.52</v>
      </c>
      <c r="AF56" s="1">
        <f t="shared" si="39"/>
        <v>40034.96</v>
      </c>
      <c r="AG56" s="1">
        <f t="shared" si="39"/>
        <v>41302.1</v>
      </c>
      <c r="AH56" s="1">
        <f t="shared" si="39"/>
        <v>27842.78</v>
      </c>
      <c r="AI56" s="1">
        <f t="shared" si="39"/>
        <v>49329</v>
      </c>
      <c r="AJ56" s="1">
        <f t="shared" si="39"/>
        <v>45750.6</v>
      </c>
      <c r="AK56" s="1">
        <f t="shared" si="39"/>
        <v>44073.75</v>
      </c>
      <c r="AL56" s="1">
        <f t="shared" si="39"/>
        <v>43659</v>
      </c>
      <c r="AM56" s="1">
        <f t="shared" si="39"/>
        <v>45820.95</v>
      </c>
      <c r="AN56" s="1">
        <f t="shared" si="39"/>
        <v>47519.85</v>
      </c>
      <c r="AO56" s="1">
        <f t="shared" si="39"/>
        <v>46609.5</v>
      </c>
      <c r="AP56" s="1">
        <f t="shared" si="39"/>
        <v>50142.75</v>
      </c>
      <c r="AQ56" s="1">
        <f t="shared" si="39"/>
        <v>19178.25</v>
      </c>
      <c r="AR56" s="1">
        <f t="shared" si="39"/>
        <v>20435.1</v>
      </c>
      <c r="AS56" s="1">
        <f t="shared" si="39"/>
        <v>51765</v>
      </c>
      <c r="AT56" s="1">
        <f t="shared" si="39"/>
        <v>45019.8</v>
      </c>
      <c r="AU56" s="1">
        <f t="shared" si="39"/>
        <v>48316.8</v>
      </c>
      <c r="AV56" s="1">
        <f t="shared" si="39"/>
        <v>54663</v>
      </c>
      <c r="AW56" s="1">
        <f t="shared" si="39"/>
        <v>12845.7</v>
      </c>
      <c r="AX56" s="1">
        <f t="shared" si="39"/>
        <v>7283.85</v>
      </c>
      <c r="AY56" s="1">
        <f t="shared" si="39"/>
        <v>46176.9</v>
      </c>
      <c r="AZ56" s="1">
        <f t="shared" si="39"/>
        <v>46460.4</v>
      </c>
      <c r="BA56" s="1">
        <f t="shared" si="39"/>
        <v>46258.8</v>
      </c>
      <c r="BB56" s="1">
        <f t="shared" si="39"/>
        <v>49638.75</v>
      </c>
      <c r="BC56" s="1">
        <f t="shared" si="39"/>
        <v>47308.8</v>
      </c>
      <c r="BD56" s="1">
        <f t="shared" si="39"/>
        <v>47170.2</v>
      </c>
      <c r="BE56" s="1">
        <f t="shared" si="39"/>
        <v>45196.2</v>
      </c>
      <c r="BF56" s="1">
        <f t="shared" si="39"/>
        <v>52238.55</v>
      </c>
      <c r="BG56" s="1">
        <f t="shared" si="39"/>
        <v>27293.7</v>
      </c>
      <c r="BH56" s="1">
        <f t="shared" si="39"/>
        <v>51211.65</v>
      </c>
      <c r="BI56" s="1">
        <f t="shared" si="39"/>
        <v>49576.8</v>
      </c>
      <c r="BJ56" s="1">
        <f t="shared" si="39"/>
        <v>50804.25</v>
      </c>
      <c r="BK56" s="1">
        <f t="shared" si="39"/>
        <v>52546.2</v>
      </c>
      <c r="BL56" s="1">
        <f t="shared" si="39"/>
        <v>48848.1</v>
      </c>
      <c r="BM56" s="1">
        <f t="shared" si="39"/>
        <v>45562.65</v>
      </c>
      <c r="BN56" s="1">
        <f t="shared" si="39"/>
        <v>48974.1</v>
      </c>
      <c r="BO56" s="1">
        <f t="shared" ref="BO56:DZ56" si="40">BO55+BO54+BO53</f>
        <v>22610.7</v>
      </c>
      <c r="BP56" s="1">
        <f t="shared" si="40"/>
        <v>40207.65</v>
      </c>
      <c r="BQ56" s="1">
        <f t="shared" si="40"/>
        <v>47427.45</v>
      </c>
      <c r="BR56" s="1">
        <f t="shared" si="40"/>
        <v>38392.2</v>
      </c>
      <c r="BS56" s="1">
        <f t="shared" si="40"/>
        <v>46447.8</v>
      </c>
      <c r="BT56" s="1">
        <f t="shared" si="40"/>
        <v>47931.45</v>
      </c>
      <c r="BU56" s="1">
        <f t="shared" si="40"/>
        <v>43880.55</v>
      </c>
      <c r="BV56" s="1">
        <f t="shared" si="40"/>
        <v>31538.85</v>
      </c>
      <c r="BW56" s="1">
        <f t="shared" si="40"/>
        <v>47075.7</v>
      </c>
      <c r="BX56" s="1">
        <f t="shared" si="40"/>
        <v>44290.05</v>
      </c>
      <c r="BY56" s="1">
        <f t="shared" si="40"/>
        <v>40996.2</v>
      </c>
      <c r="BZ56" s="1">
        <f t="shared" si="40"/>
        <v>38649.45</v>
      </c>
      <c r="CA56" s="1">
        <f t="shared" si="40"/>
        <v>37196.25</v>
      </c>
      <c r="CB56" s="1">
        <f t="shared" si="40"/>
        <v>47682.6</v>
      </c>
      <c r="CC56" s="1">
        <f t="shared" si="40"/>
        <v>48512.1</v>
      </c>
      <c r="CD56" s="1">
        <f t="shared" si="40"/>
        <v>49871.85</v>
      </c>
      <c r="CE56" s="1">
        <f t="shared" si="40"/>
        <v>47685.75</v>
      </c>
      <c r="CF56" s="1">
        <f t="shared" si="40"/>
        <v>46895.1</v>
      </c>
      <c r="CG56" s="1">
        <f t="shared" si="40"/>
        <v>46797.45</v>
      </c>
      <c r="CH56" s="1">
        <f t="shared" si="40"/>
        <v>48158.25</v>
      </c>
      <c r="CI56" s="1">
        <f t="shared" si="40"/>
        <v>9411.15</v>
      </c>
      <c r="CJ56" s="1">
        <f t="shared" si="40"/>
        <v>45391.64</v>
      </c>
      <c r="CK56" s="1">
        <f t="shared" si="40"/>
        <v>44536.8</v>
      </c>
      <c r="CL56" s="1">
        <f t="shared" si="40"/>
        <v>49362.6</v>
      </c>
      <c r="CM56" s="1">
        <f t="shared" si="40"/>
        <v>50740.2</v>
      </c>
      <c r="CN56" s="1">
        <f t="shared" si="40"/>
        <v>0</v>
      </c>
      <c r="CO56" s="1">
        <f t="shared" si="40"/>
        <v>51274.65</v>
      </c>
      <c r="CP56" s="1">
        <f t="shared" si="40"/>
        <v>49062.3</v>
      </c>
      <c r="CQ56" s="1">
        <f t="shared" si="40"/>
        <v>50574.3</v>
      </c>
      <c r="CR56" s="1">
        <f t="shared" si="40"/>
        <v>49720.65</v>
      </c>
      <c r="CS56" s="1">
        <f t="shared" si="40"/>
        <v>42412.65</v>
      </c>
      <c r="CT56" s="1">
        <f t="shared" si="40"/>
        <v>46729.2</v>
      </c>
      <c r="CU56" s="1">
        <f t="shared" si="40"/>
        <v>51982.35</v>
      </c>
      <c r="CV56" s="1">
        <f t="shared" si="40"/>
        <v>51104.55</v>
      </c>
      <c r="CW56" s="1">
        <f t="shared" si="40"/>
        <v>49519.05</v>
      </c>
      <c r="CX56" s="1">
        <f t="shared" si="40"/>
        <v>19900.65</v>
      </c>
      <c r="CY56" s="1">
        <f t="shared" si="40"/>
        <v>48955.2</v>
      </c>
      <c r="CZ56" s="1">
        <f t="shared" si="40"/>
        <v>42961.8</v>
      </c>
      <c r="DA56" s="1">
        <f t="shared" si="40"/>
        <v>47103</v>
      </c>
      <c r="DB56" s="1">
        <f t="shared" si="40"/>
        <v>45831.45</v>
      </c>
      <c r="DC56" s="1">
        <f t="shared" si="40"/>
        <v>50602.65</v>
      </c>
      <c r="DD56" s="1">
        <f t="shared" si="40"/>
        <v>42988.68</v>
      </c>
      <c r="DE56" s="1">
        <f t="shared" si="40"/>
        <v>44557.66</v>
      </c>
      <c r="DF56" s="1">
        <f t="shared" si="40"/>
        <v>39301.92</v>
      </c>
      <c r="DG56" s="1">
        <f t="shared" si="40"/>
        <v>36443.26</v>
      </c>
      <c r="DH56" s="1">
        <f t="shared" si="40"/>
        <v>45856.16</v>
      </c>
      <c r="DI56" s="1">
        <f t="shared" si="40"/>
        <v>42300.72</v>
      </c>
      <c r="DJ56" s="1">
        <f t="shared" si="40"/>
        <v>37704.45</v>
      </c>
      <c r="DK56" s="1">
        <f t="shared" si="40"/>
        <v>47871.6</v>
      </c>
      <c r="DL56" s="1">
        <f t="shared" si="40"/>
        <v>49279.65</v>
      </c>
      <c r="DM56" s="1">
        <f t="shared" si="40"/>
        <v>48541.5</v>
      </c>
      <c r="DN56" s="1">
        <f t="shared" si="40"/>
        <v>49003.5</v>
      </c>
      <c r="DO56" s="1">
        <f t="shared" si="40"/>
        <v>47745.6</v>
      </c>
      <c r="DP56" s="1">
        <f t="shared" si="40"/>
        <v>45532.2</v>
      </c>
      <c r="DQ56" s="1">
        <f t="shared" si="40"/>
        <v>43477.35</v>
      </c>
      <c r="DR56" s="1">
        <f t="shared" si="40"/>
        <v>41581.05</v>
      </c>
      <c r="DS56" s="1">
        <f t="shared" si="40"/>
        <v>37044</v>
      </c>
      <c r="DT56" s="1">
        <f t="shared" si="40"/>
        <v>29207.92</v>
      </c>
      <c r="DU56" s="1">
        <f t="shared" si="40"/>
        <v>39118.66</v>
      </c>
      <c r="DV56" s="1">
        <f t="shared" si="40"/>
        <v>34454.84</v>
      </c>
      <c r="DW56" s="1">
        <f t="shared" si="40"/>
        <v>50853.6</v>
      </c>
      <c r="DX56" s="1">
        <f t="shared" si="40"/>
        <v>50657.25</v>
      </c>
      <c r="DY56" s="1">
        <f t="shared" si="40"/>
        <v>45551.1</v>
      </c>
      <c r="DZ56" s="1">
        <f t="shared" si="40"/>
        <v>48705.3</v>
      </c>
      <c r="EA56" s="1">
        <f t="shared" ref="EA56:GK56" si="41">EA55+EA54+EA53</f>
        <v>46558.05</v>
      </c>
      <c r="EB56" s="1">
        <f t="shared" si="41"/>
        <v>50578.5</v>
      </c>
      <c r="EC56" s="1">
        <f t="shared" si="41"/>
        <v>18494.7</v>
      </c>
      <c r="ED56" s="1">
        <f t="shared" si="41"/>
        <v>49780.5</v>
      </c>
      <c r="EE56" s="1">
        <f t="shared" si="41"/>
        <v>49204.05</v>
      </c>
      <c r="EF56" s="1">
        <f t="shared" si="41"/>
        <v>48291.6</v>
      </c>
      <c r="EG56" s="1">
        <f t="shared" si="41"/>
        <v>51086.7</v>
      </c>
      <c r="EH56" s="1">
        <f t="shared" si="41"/>
        <v>34303.5</v>
      </c>
      <c r="EI56" s="1">
        <f t="shared" si="41"/>
        <v>51243.15</v>
      </c>
      <c r="EJ56" s="1">
        <f t="shared" si="41"/>
        <v>42794.85</v>
      </c>
      <c r="EK56" s="1">
        <f t="shared" si="41"/>
        <v>49831.95</v>
      </c>
      <c r="EL56" s="1">
        <f t="shared" si="41"/>
        <v>48277.95</v>
      </c>
      <c r="EM56" s="1">
        <f t="shared" si="41"/>
        <v>51400.65</v>
      </c>
      <c r="EN56" s="1">
        <f t="shared" si="41"/>
        <v>49964.25</v>
      </c>
      <c r="EO56" s="1">
        <f t="shared" si="41"/>
        <v>48671.7</v>
      </c>
      <c r="EP56" s="1">
        <f t="shared" si="41"/>
        <v>33990.32</v>
      </c>
      <c r="EQ56" s="1">
        <f t="shared" si="41"/>
        <v>40782.7</v>
      </c>
      <c r="ER56" s="1">
        <f t="shared" si="41"/>
        <v>42136.08</v>
      </c>
      <c r="ES56" s="1">
        <f t="shared" si="41"/>
        <v>32249.84</v>
      </c>
      <c r="ET56" s="1">
        <f t="shared" si="41"/>
        <v>29560.72</v>
      </c>
      <c r="EU56" s="1">
        <f t="shared" si="41"/>
        <v>34273.05</v>
      </c>
      <c r="EV56" s="1">
        <f t="shared" si="41"/>
        <v>40158.3</v>
      </c>
      <c r="EW56" s="1">
        <f t="shared" si="41"/>
        <v>46134.9</v>
      </c>
      <c r="EX56" s="1">
        <f t="shared" si="41"/>
        <v>42389.9</v>
      </c>
      <c r="EY56" s="1">
        <f t="shared" si="41"/>
        <v>43717.8</v>
      </c>
      <c r="EZ56" s="1">
        <f t="shared" si="41"/>
        <v>39538.1</v>
      </c>
      <c r="FA56" s="1">
        <f t="shared" si="41"/>
        <v>43375.78</v>
      </c>
      <c r="FB56" s="1">
        <f t="shared" si="41"/>
        <v>35240.8</v>
      </c>
      <c r="FC56" s="1">
        <f t="shared" si="41"/>
        <v>40699.4</v>
      </c>
      <c r="FD56" s="1">
        <f t="shared" si="41"/>
        <v>42393.82</v>
      </c>
      <c r="FE56" s="1">
        <f t="shared" si="41"/>
        <v>38225.88</v>
      </c>
      <c r="FF56" s="1">
        <f t="shared" si="41"/>
        <v>32567.36</v>
      </c>
      <c r="FG56" s="1">
        <f t="shared" si="41"/>
        <v>35550.48</v>
      </c>
      <c r="FH56" s="1">
        <f t="shared" si="41"/>
        <v>41861.68</v>
      </c>
      <c r="FI56" s="1">
        <f t="shared" si="41"/>
        <v>27508.6</v>
      </c>
      <c r="FJ56" s="1">
        <f t="shared" si="41"/>
        <v>22909.95</v>
      </c>
      <c r="FK56" s="1">
        <f t="shared" si="41"/>
        <v>37348.78</v>
      </c>
      <c r="FL56" s="1">
        <f t="shared" si="41"/>
        <v>40496.54</v>
      </c>
      <c r="FM56" s="1">
        <f t="shared" si="41"/>
        <v>46803.75</v>
      </c>
      <c r="FN56" s="1">
        <f t="shared" si="41"/>
        <v>36170.4</v>
      </c>
      <c r="FO56" s="1">
        <f t="shared" si="41"/>
        <v>36962.1</v>
      </c>
      <c r="FP56" s="1">
        <f t="shared" si="41"/>
        <v>32961.32</v>
      </c>
      <c r="FQ56" s="1">
        <f t="shared" si="41"/>
        <v>41423.55</v>
      </c>
      <c r="FR56" s="1">
        <f t="shared" si="41"/>
        <v>29950.2</v>
      </c>
      <c r="FS56" s="1">
        <f t="shared" si="41"/>
        <v>38078.25</v>
      </c>
      <c r="FT56" s="1">
        <f t="shared" si="41"/>
        <v>43074.15</v>
      </c>
      <c r="FU56" s="1">
        <f t="shared" si="41"/>
        <v>14280</v>
      </c>
      <c r="FV56" s="1">
        <f t="shared" si="41"/>
        <v>12845.7</v>
      </c>
      <c r="FW56" s="1">
        <f t="shared" si="41"/>
        <v>43200.15</v>
      </c>
      <c r="FX56" s="1">
        <f t="shared" si="41"/>
        <v>34321.56</v>
      </c>
      <c r="FY56" s="1">
        <f t="shared" si="41"/>
        <v>38802.75</v>
      </c>
      <c r="FZ56" s="1">
        <f t="shared" si="41"/>
        <v>39118.8</v>
      </c>
      <c r="GA56" s="1">
        <f t="shared" si="41"/>
        <v>39566.1</v>
      </c>
      <c r="GB56" s="1">
        <f t="shared" si="41"/>
        <v>42127.05</v>
      </c>
      <c r="GC56" s="1">
        <f t="shared" si="41"/>
        <v>41172.6</v>
      </c>
      <c r="GD56" s="1">
        <f t="shared" si="41"/>
        <v>40079.55</v>
      </c>
      <c r="GE56" s="1">
        <f t="shared" si="41"/>
        <v>37940.7</v>
      </c>
      <c r="GF56" s="1">
        <f t="shared" si="41"/>
        <v>38749.2</v>
      </c>
      <c r="GG56" s="1">
        <f t="shared" si="41"/>
        <v>34399.05</v>
      </c>
      <c r="GH56" s="1">
        <f t="shared" si="41"/>
        <v>6631.8</v>
      </c>
      <c r="GI56" s="1">
        <f t="shared" si="41"/>
        <v>18004.35</v>
      </c>
      <c r="GJ56" s="1">
        <f t="shared" si="41"/>
        <v>40733.7</v>
      </c>
      <c r="GK56" s="1">
        <f t="shared" si="41"/>
        <v>7865035.99</v>
      </c>
    </row>
  </sheetData>
  <autoFilter ref="A1:GK56">
    <filterColumn colId="1">
      <filters>
        <filter val="国补"/>
        <filter val="省补"/>
        <filter val="电费"/>
      </filters>
    </filterColumn>
    <extLst/>
  </autoFilter>
  <mergeCells count="11">
    <mergeCell ref="A2:A6"/>
    <mergeCell ref="A7:A11"/>
    <mergeCell ref="A12:A16"/>
    <mergeCell ref="A17:A21"/>
    <mergeCell ref="A22:A26"/>
    <mergeCell ref="A27:A31"/>
    <mergeCell ref="A32:A36"/>
    <mergeCell ref="A37:A41"/>
    <mergeCell ref="A42:A46"/>
    <mergeCell ref="A47:A51"/>
    <mergeCell ref="A52:A56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4" sqref="F4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2023年 152村级电站发电收益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赵鹏冲</cp:lastModifiedBy>
  <dcterms:created xsi:type="dcterms:W3CDTF">2018-02-27T11:14:00Z</dcterms:created>
  <dcterms:modified xsi:type="dcterms:W3CDTF">2024-04-07T07:12:06Z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KSOReadingLayout">
    <vt:bool>true</vt:bool>
  </property>
  <property fmtid="{D5CDD505-2E9C-101B-9397-08002B2CF9AE}" pid="4" name="ICV">
    <vt:lpwstr>DEFB5DF7143F404C8F7A87D5759BC1D4</vt:lpwstr>
  </property>
</Properties>
</file>